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TMETAL DOKUMENTY\1_SLOŽKY MĚST\KOLÍN\EFEKT KOLÍN 2021\VÝZVA 2021 KOLÍN\VÝZVA PRACOVNÍ\"/>
    </mc:Choice>
  </mc:AlternateContent>
  <xr:revisionPtr revIDLastSave="0" documentId="8_{A06EE2BC-BB58-4946-8986-242D7B66A4A7}" xr6:coauthVersionLast="45" xr6:coauthVersionMax="45" xr10:uidLastSave="{00000000-0000-0000-0000-000000000000}"/>
  <bookViews>
    <workbookView xWindow="23880" yWindow="-120" windowWidth="29040" windowHeight="17790" xr2:uid="{00000000-000D-0000-FFFF-FFFF00000000}"/>
  </bookViews>
  <sheets>
    <sheet name="CENA CELKEM SO01-SO02" sheetId="1" r:id="rId1"/>
    <sheet name="1. SO1 VÝMĚNA SVÍTIDEL" sheetId="3" r:id="rId2"/>
    <sheet name="2.SO2 REKONSTRUKCE-OPTIMALIZACE" sheetId="4" r:id="rId3"/>
  </sheets>
  <externalReferences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5" i="4" l="1"/>
  <c r="I88" i="4"/>
  <c r="C23" i="1" s="1"/>
  <c r="C25" i="1" s="1"/>
  <c r="I85" i="4"/>
  <c r="H86" i="4"/>
  <c r="L93" i="4" s="1"/>
  <c r="H87" i="4"/>
  <c r="I87" i="4" s="1"/>
  <c r="C24" i="1" s="1"/>
  <c r="H88" i="4"/>
  <c r="H89" i="4"/>
  <c r="L85" i="4" s="1"/>
  <c r="H90" i="4"/>
  <c r="I90" i="4" s="1"/>
  <c r="C20" i="1" s="1"/>
  <c r="H91" i="4"/>
  <c r="I91" i="4" s="1"/>
  <c r="H85" i="4"/>
  <c r="F86" i="4"/>
  <c r="F87" i="4"/>
  <c r="F88" i="4"/>
  <c r="F89" i="4"/>
  <c r="F90" i="4"/>
  <c r="F91" i="4"/>
  <c r="F85" i="4"/>
  <c r="I70" i="4"/>
  <c r="H71" i="4"/>
  <c r="L80" i="4" s="1"/>
  <c r="H72" i="4"/>
  <c r="H73" i="4"/>
  <c r="I73" i="4" s="1"/>
  <c r="H74" i="4"/>
  <c r="H75" i="4"/>
  <c r="L75" i="4" s="1"/>
  <c r="H76" i="4"/>
  <c r="H77" i="4"/>
  <c r="I77" i="4" s="1"/>
  <c r="H78" i="4"/>
  <c r="H79" i="4"/>
  <c r="H80" i="4"/>
  <c r="H70" i="4"/>
  <c r="F71" i="4"/>
  <c r="L79" i="4" s="1"/>
  <c r="F72" i="4"/>
  <c r="I72" i="4" s="1"/>
  <c r="F73" i="4"/>
  <c r="F74" i="4"/>
  <c r="F75" i="4"/>
  <c r="F76" i="4"/>
  <c r="I76" i="4" s="1"/>
  <c r="F77" i="4"/>
  <c r="F78" i="4"/>
  <c r="F79" i="4"/>
  <c r="F80" i="4"/>
  <c r="I80" i="4" s="1"/>
  <c r="F70" i="4"/>
  <c r="H56" i="4"/>
  <c r="H57" i="4"/>
  <c r="I57" i="4" s="1"/>
  <c r="H58" i="4"/>
  <c r="H59" i="4"/>
  <c r="L61" i="4" s="1"/>
  <c r="H60" i="4"/>
  <c r="H61" i="4"/>
  <c r="I61" i="4" s="1"/>
  <c r="H62" i="4"/>
  <c r="H63" i="4"/>
  <c r="H64" i="4"/>
  <c r="H65" i="4"/>
  <c r="I65" i="4" s="1"/>
  <c r="H55" i="4"/>
  <c r="F56" i="4"/>
  <c r="L64" i="4" s="1"/>
  <c r="F57" i="4"/>
  <c r="F58" i="4"/>
  <c r="I58" i="4" s="1"/>
  <c r="F59" i="4"/>
  <c r="F60" i="4"/>
  <c r="I60" i="4" s="1"/>
  <c r="F61" i="4"/>
  <c r="F62" i="4"/>
  <c r="I62" i="4" s="1"/>
  <c r="F63" i="4"/>
  <c r="F64" i="4"/>
  <c r="I64" i="4" s="1"/>
  <c r="F65" i="4"/>
  <c r="F55" i="4"/>
  <c r="I43" i="4"/>
  <c r="H41" i="4"/>
  <c r="H42" i="4"/>
  <c r="L49" i="4" s="1"/>
  <c r="H43" i="4"/>
  <c r="H44" i="4"/>
  <c r="H45" i="4"/>
  <c r="I45" i="4" s="1"/>
  <c r="H46" i="4"/>
  <c r="H47" i="4"/>
  <c r="I47" i="4" s="1"/>
  <c r="H48" i="4"/>
  <c r="H49" i="4"/>
  <c r="H50" i="4"/>
  <c r="H40" i="4"/>
  <c r="I40" i="4" s="1"/>
  <c r="F41" i="4"/>
  <c r="L50" i="4" s="1"/>
  <c r="F42" i="4"/>
  <c r="F43" i="4"/>
  <c r="F44" i="4"/>
  <c r="I44" i="4" s="1"/>
  <c r="F45" i="4"/>
  <c r="F46" i="4"/>
  <c r="F47" i="4"/>
  <c r="F48" i="4"/>
  <c r="I48" i="4" s="1"/>
  <c r="F49" i="4"/>
  <c r="I49" i="4" s="1"/>
  <c r="F50" i="4"/>
  <c r="F40" i="4"/>
  <c r="H26" i="4"/>
  <c r="H27" i="4"/>
  <c r="H28" i="4"/>
  <c r="H29" i="4"/>
  <c r="L30" i="4" s="1"/>
  <c r="H30" i="4"/>
  <c r="H31" i="4"/>
  <c r="H32" i="4"/>
  <c r="H33" i="4"/>
  <c r="H34" i="4"/>
  <c r="H35" i="4"/>
  <c r="H25" i="4"/>
  <c r="I25" i="4" s="1"/>
  <c r="F26" i="4"/>
  <c r="F27" i="4"/>
  <c r="F28" i="4"/>
  <c r="I28" i="4" s="1"/>
  <c r="F29" i="4"/>
  <c r="I29" i="4" s="1"/>
  <c r="F30" i="4"/>
  <c r="F31" i="4"/>
  <c r="F32" i="4"/>
  <c r="I32" i="4" s="1"/>
  <c r="F33" i="4"/>
  <c r="I33" i="4" s="1"/>
  <c r="F34" i="4"/>
  <c r="F35" i="4"/>
  <c r="F25" i="4"/>
  <c r="H10" i="4"/>
  <c r="H11" i="4"/>
  <c r="H12" i="4"/>
  <c r="H13" i="4"/>
  <c r="H14" i="4"/>
  <c r="L15" i="4" s="1"/>
  <c r="H15" i="4"/>
  <c r="H16" i="4"/>
  <c r="H17" i="4"/>
  <c r="H18" i="4"/>
  <c r="H19" i="4"/>
  <c r="H20" i="4"/>
  <c r="H9" i="4"/>
  <c r="F10" i="4"/>
  <c r="L19" i="4" s="1"/>
  <c r="F11" i="4"/>
  <c r="F12" i="4"/>
  <c r="I12" i="4" s="1"/>
  <c r="F13" i="4"/>
  <c r="F14" i="4"/>
  <c r="F15" i="4"/>
  <c r="F16" i="4"/>
  <c r="I16" i="4" s="1"/>
  <c r="F17" i="4"/>
  <c r="I17" i="4" s="1"/>
  <c r="F18" i="4"/>
  <c r="I18" i="4" s="1"/>
  <c r="F19" i="4"/>
  <c r="I19" i="4" s="1"/>
  <c r="F20" i="4"/>
  <c r="F9" i="4"/>
  <c r="K10" i="3"/>
  <c r="B24" i="1" s="1"/>
  <c r="I21" i="3"/>
  <c r="I25" i="3"/>
  <c r="I8" i="3"/>
  <c r="H9" i="3"/>
  <c r="I9" i="3" s="1"/>
  <c r="H10" i="3"/>
  <c r="H11" i="3"/>
  <c r="H12" i="3"/>
  <c r="H13" i="3"/>
  <c r="H14" i="3"/>
  <c r="H15" i="3"/>
  <c r="H16" i="3"/>
  <c r="I16" i="3" s="1"/>
  <c r="H17" i="3"/>
  <c r="H18" i="3"/>
  <c r="H19" i="3"/>
  <c r="H20" i="3"/>
  <c r="L9" i="3" s="1"/>
  <c r="B18" i="1" s="1"/>
  <c r="H21" i="3"/>
  <c r="H22" i="3"/>
  <c r="I22" i="3" s="1"/>
  <c r="H23" i="3"/>
  <c r="I23" i="3" s="1"/>
  <c r="H24" i="3"/>
  <c r="K9" i="3" s="1"/>
  <c r="B20" i="1" s="1"/>
  <c r="H25" i="3"/>
  <c r="H26" i="3"/>
  <c r="I26" i="3" s="1"/>
  <c r="H8" i="3"/>
  <c r="F8" i="3"/>
  <c r="F9" i="3"/>
  <c r="F11" i="3"/>
  <c r="I11" i="3" s="1"/>
  <c r="F12" i="3"/>
  <c r="F13" i="3"/>
  <c r="I13" i="3" s="1"/>
  <c r="F14" i="3"/>
  <c r="F15" i="3"/>
  <c r="I15" i="3" s="1"/>
  <c r="F16" i="3"/>
  <c r="F17" i="3"/>
  <c r="I17" i="3" s="1"/>
  <c r="F18" i="3"/>
  <c r="F19" i="3"/>
  <c r="I19" i="3" s="1"/>
  <c r="F20" i="3"/>
  <c r="F21" i="3"/>
  <c r="F22" i="3"/>
  <c r="F23" i="3"/>
  <c r="F24" i="3"/>
  <c r="F25" i="3"/>
  <c r="F26" i="3"/>
  <c r="F10" i="3"/>
  <c r="I10" i="3" s="1"/>
  <c r="I89" i="4" l="1"/>
  <c r="L91" i="4"/>
  <c r="I86" i="4"/>
  <c r="L86" i="4" s="1"/>
  <c r="C18" i="1" s="1"/>
  <c r="I79" i="4"/>
  <c r="I75" i="4"/>
  <c r="I78" i="4"/>
  <c r="I74" i="4"/>
  <c r="I71" i="4"/>
  <c r="I63" i="4"/>
  <c r="I59" i="4"/>
  <c r="L65" i="4"/>
  <c r="I55" i="4"/>
  <c r="I56" i="4"/>
  <c r="I50" i="4"/>
  <c r="I46" i="4"/>
  <c r="I42" i="4"/>
  <c r="I41" i="4"/>
  <c r="I35" i="4"/>
  <c r="I31" i="4"/>
  <c r="I27" i="4"/>
  <c r="I34" i="4"/>
  <c r="I30" i="4"/>
  <c r="I26" i="4"/>
  <c r="L87" i="4"/>
  <c r="C19" i="1" s="1"/>
  <c r="L35" i="4"/>
  <c r="L34" i="4"/>
  <c r="L20" i="4"/>
  <c r="I9" i="4"/>
  <c r="L10" i="3"/>
  <c r="B23" i="1" s="1"/>
  <c r="I18" i="3"/>
  <c r="I14" i="3"/>
  <c r="I24" i="3"/>
  <c r="I20" i="3"/>
  <c r="L8" i="3"/>
  <c r="B17" i="1" s="1"/>
  <c r="L88" i="4"/>
  <c r="C16" i="1" s="1"/>
  <c r="K8" i="3"/>
  <c r="B16" i="1" s="1"/>
  <c r="I12" i="3"/>
  <c r="I20" i="4"/>
  <c r="I14" i="4"/>
  <c r="I10" i="4"/>
  <c r="I13" i="4"/>
  <c r="I15" i="4"/>
  <c r="I11" i="4"/>
  <c r="B25" i="1"/>
  <c r="L94" i="4" l="1"/>
  <c r="L95" i="4" s="1"/>
  <c r="L89" i="4"/>
  <c r="C17" i="1" s="1"/>
  <c r="C21" i="1" s="1"/>
  <c r="C26" i="1" s="1"/>
  <c r="C27" i="1" s="1"/>
  <c r="C29" i="1" s="1"/>
  <c r="B21" i="1"/>
  <c r="B26" i="1" s="1"/>
  <c r="B27" i="1" s="1"/>
  <c r="B29" i="1" l="1"/>
  <c r="C30" i="1"/>
  <c r="C31" i="1"/>
  <c r="C32" i="1" l="1"/>
  <c r="I81" i="4" l="1"/>
  <c r="I66" i="4"/>
  <c r="I51" i="4" l="1"/>
  <c r="I21" i="4"/>
  <c r="I92" i="4"/>
  <c r="I36" i="4"/>
  <c r="I94" i="4" l="1"/>
  <c r="I28" i="3" l="1"/>
  <c r="I29" i="3" s="1"/>
  <c r="I30" i="3" s="1"/>
  <c r="I95" i="4"/>
  <c r="I96" i="4" s="1"/>
</calcChain>
</file>

<file path=xl/sharedStrings.xml><?xml version="1.0" encoding="utf-8"?>
<sst xmlns="http://schemas.openxmlformats.org/spreadsheetml/2006/main" count="398" uniqueCount="195">
  <si>
    <t>ks</t>
  </si>
  <si>
    <t>m</t>
  </si>
  <si>
    <t>hod</t>
  </si>
  <si>
    <t xml:space="preserve">Akce:  </t>
  </si>
  <si>
    <t>Objekt:</t>
  </si>
  <si>
    <t xml:space="preserve">Vypracoval:  </t>
  </si>
  <si>
    <t xml:space="preserve">Datum:  </t>
  </si>
  <si>
    <t>číslo</t>
  </si>
  <si>
    <t>položka</t>
  </si>
  <si>
    <t>množtví</t>
  </si>
  <si>
    <t>jedn</t>
  </si>
  <si>
    <t>001</t>
  </si>
  <si>
    <t>Demontáž stávajícího svítidla</t>
  </si>
  <si>
    <t>002</t>
  </si>
  <si>
    <t>Demontáž stávající kabeláže ve stožáru</t>
  </si>
  <si>
    <t>003</t>
  </si>
  <si>
    <t>004</t>
  </si>
  <si>
    <t>005</t>
  </si>
  <si>
    <t>Redukce výložníku 70-60mm NEBO ÚPRAVY VÝLOŽNÍKŮ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</si>
  <si>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</si>
  <si>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</si>
  <si>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</si>
  <si>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</si>
  <si>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</si>
  <si>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</si>
  <si>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</si>
  <si>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</si>
  <si>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</si>
  <si>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Sodíková výbojka 100W</t>
  </si>
  <si>
    <t>015</t>
  </si>
  <si>
    <t>Sodíková výbojka 70W</t>
  </si>
  <si>
    <t>016</t>
  </si>
  <si>
    <t>Kabel CYKY 3x1,5</t>
  </si>
  <si>
    <t>017</t>
  </si>
  <si>
    <t>Doprava</t>
  </si>
  <si>
    <t>soub</t>
  </si>
  <si>
    <t>018</t>
  </si>
  <si>
    <t>Odvoz a likvidace odpadu</t>
  </si>
  <si>
    <t>019</t>
  </si>
  <si>
    <t>Koordinace se správci sítí</t>
  </si>
  <si>
    <t>020</t>
  </si>
  <si>
    <t xml:space="preserve">Výkon plošiny demontáže montáže </t>
  </si>
  <si>
    <t>Výchozí revize</t>
  </si>
  <si>
    <t>022</t>
  </si>
  <si>
    <t>Dopravní značení</t>
  </si>
  <si>
    <t>023</t>
  </si>
  <si>
    <t>Projektová dokumentace skutečného provedení</t>
  </si>
  <si>
    <t>Celkem bez DPH</t>
  </si>
  <si>
    <t>DPH 21%</t>
  </si>
  <si>
    <t>Kč</t>
  </si>
  <si>
    <t>CELKEM CENA VČETNĚ DPH 21%</t>
  </si>
  <si>
    <t>cena celkem</t>
  </si>
  <si>
    <t>Výkop pro betonový základ RVO + regulátoru</t>
  </si>
  <si>
    <t xml:space="preserve">Kabel CYKY 4x16 propoj RVO A REGULÁTORU  </t>
  </si>
  <si>
    <t>Kabel CYKY 3x1,5 OVLÁDÁNÍ PROPOJE REGULACE</t>
  </si>
  <si>
    <t>Kabel CYKY 5x1,5 OVLÁDÁNÍ PROPOJE REGULACE</t>
  </si>
  <si>
    <t>Spojovací a montážní materiál</t>
  </si>
  <si>
    <t>025</t>
  </si>
  <si>
    <t>Napojení na stávající rozvody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</si>
  <si>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</si>
  <si>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</si>
  <si>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</si>
  <si>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</si>
  <si>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</si>
  <si>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</si>
  <si>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</si>
  <si>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</si>
  <si>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</si>
  <si>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</si>
  <si>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037</t>
  </si>
  <si>
    <t>Ostatní náklady související s rekonstrukcí RVO a přepojení sloučených RVO</t>
  </si>
  <si>
    <t>Pronájem PLOŠINY JEŘÁBU</t>
  </si>
  <si>
    <t>Koordinace se správcem sítě VO</t>
  </si>
  <si>
    <t>Úpravy na rozvodné síti VO slučovaných RVO</t>
  </si>
  <si>
    <t>Projektová dokumentace skutečného provedení bloková schémata zapojení popisy vývodů z RVO a PRVO</t>
  </si>
  <si>
    <t>Regulátor  dle TZ, 3 fázový, 26 kVA/40A</t>
  </si>
  <si>
    <t>Jiří Tesař</t>
  </si>
  <si>
    <t>038</t>
  </si>
  <si>
    <t>039</t>
  </si>
  <si>
    <t>042</t>
  </si>
  <si>
    <t>044</t>
  </si>
  <si>
    <t>Betonový základ pro RVO33 + regulátor dle PD, 1.2m3</t>
  </si>
  <si>
    <t>045</t>
  </si>
  <si>
    <t>049</t>
  </si>
  <si>
    <t>048</t>
  </si>
  <si>
    <t>046</t>
  </si>
  <si>
    <t>047</t>
  </si>
  <si>
    <t>050</t>
  </si>
  <si>
    <t>051</t>
  </si>
  <si>
    <t>052</t>
  </si>
  <si>
    <t>053</t>
  </si>
  <si>
    <t>054</t>
  </si>
  <si>
    <t>055</t>
  </si>
  <si>
    <t>056</t>
  </si>
  <si>
    <t>Demontáž stávajícího rozvaděče RVO 033</t>
  </si>
  <si>
    <t>Energetická optimalizace - opatření ke snížení energetické náročnosti VO města Kolín III etapa - MPO EFEKT 2021</t>
  </si>
  <si>
    <t>Demontáž stávajícího rozvaděče RVO 031</t>
  </si>
  <si>
    <t>Betonový základ pro RVO31 + regulátor dle PD, 1.2m3</t>
  </si>
  <si>
    <t xml:space="preserve">Rekonstrukce RVO 031 Štítarská – garáže sloučení S RVO 26,RVO 30, RVO 31 - úprava RVO 26, RVO30  </t>
  </si>
  <si>
    <t>Rekonstrukce RVO 27 sloučení S RVO 28 - úprava RVO 28</t>
  </si>
  <si>
    <t>Demontáž stávajícího rozvaděče RVO 027</t>
  </si>
  <si>
    <t>Rozvaděč RVO26 - úprava - přepojení</t>
  </si>
  <si>
    <t>Rozvaděč RVO30 - úprava - přepojení</t>
  </si>
  <si>
    <t>Rozvaděč RVO28 - úprava - přepojení</t>
  </si>
  <si>
    <t>CELKEM OPTIMALIZACE RVO 27, RVO 28</t>
  </si>
  <si>
    <t xml:space="preserve">Rekonstrukce RVO 29 </t>
  </si>
  <si>
    <t>Rozvaděč RVO29 - úprava - přepojení</t>
  </si>
  <si>
    <t>Betonový základ pro RVO 027 + regulátor dle PD, 1.2m3</t>
  </si>
  <si>
    <t>CELKEM OPTIMALIZACE RVO 29</t>
  </si>
  <si>
    <t>Rekonstrukce RVO 14</t>
  </si>
  <si>
    <t>Demontáž stávajícího rozvaděče RVO 014</t>
  </si>
  <si>
    <t>Rozvaděč RVO 014 Žižkova 2 - gymnázium  - samostatně stojící, dle PD vybavený - STÁVAJÍCÍ POLOHA</t>
  </si>
  <si>
    <t>Rozvaděč RVO14 - úprava - přepojení</t>
  </si>
  <si>
    <t>CELKEM OPTIMALIZACE RVO 14</t>
  </si>
  <si>
    <t>CELKEM OPTIMALIZACE RVO 31, 30, 26 - OBNOVA</t>
  </si>
  <si>
    <t>Rekonstrukce RVO 13</t>
  </si>
  <si>
    <t>CELKEM OPTIMALIZACE RVO 13</t>
  </si>
  <si>
    <t>Demontáž stávajícího rozvaděče RVO 013</t>
  </si>
  <si>
    <t xml:space="preserve">Výchozí revize RVO 13, RVO 14, RVO 27, RVO 29, RVO 31 </t>
  </si>
  <si>
    <t>Rozvaděč RVO 013 Žižkova - Čechovy Sady  - samostatně stojící, dle PD vybavený - STÁVAJÍCÍ POLOHA</t>
  </si>
  <si>
    <t>Položkový rozpočet výměna svítidel</t>
  </si>
  <si>
    <t>SO1 - Výměna svítidel VO V RÁMCI VÝBĚRU ODBĚRNÝCH MÍST  RVO 13, 14, 26, 27, 28, 29, 30, 31</t>
  </si>
  <si>
    <t>ZÁŘÍ 2021</t>
  </si>
  <si>
    <t>Položkový rozpočet REGULACE STABILIZACE</t>
  </si>
  <si>
    <t>SO 02 - REKONSTRUKCE - OPTIMALIZACE ODBĚRNÝCH MÍST  RVO 13, 14, 26, 27, 28, 29, 30, 31</t>
  </si>
  <si>
    <t>021</t>
  </si>
  <si>
    <t>024</t>
  </si>
  <si>
    <t>034</t>
  </si>
  <si>
    <t>040</t>
  </si>
  <si>
    <t>041</t>
  </si>
  <si>
    <t>043</t>
  </si>
  <si>
    <t>059</t>
  </si>
  <si>
    <t>060</t>
  </si>
  <si>
    <t>061</t>
  </si>
  <si>
    <t>062</t>
  </si>
  <si>
    <t>063</t>
  </si>
  <si>
    <t>064</t>
  </si>
  <si>
    <t>065</t>
  </si>
  <si>
    <t>Celkem bez DPH - SO1 - Výměna svítidel VO</t>
  </si>
  <si>
    <r>
      <t xml:space="preserve">Svítidlo 9058 - SV-AMPERA MIDY-53A/727/700mA  </t>
    </r>
    <r>
      <rPr>
        <sz val="11"/>
        <color theme="1"/>
        <rFont val="Calibri"/>
        <family val="2"/>
        <charset val="238"/>
      </rPr>
      <t>≤ 2700 K / AM53</t>
    </r>
  </si>
  <si>
    <r>
      <t xml:space="preserve">Svítidlo 9059 - SV-AMPERA MIDY-69A/727/700mA  </t>
    </r>
    <r>
      <rPr>
        <sz val="11"/>
        <color theme="1"/>
        <rFont val="Calibri"/>
        <family val="2"/>
        <charset val="238"/>
      </rPr>
      <t>≤ 2700 K / AM63</t>
    </r>
  </si>
  <si>
    <r>
      <t xml:space="preserve">Svítidlo 9061 - ISLA LED 51W/727/500mA  </t>
    </r>
    <r>
      <rPr>
        <sz val="11"/>
        <color theme="1"/>
        <rFont val="Calibri"/>
        <family val="2"/>
        <charset val="238"/>
      </rPr>
      <t xml:space="preserve">≤ 2700 K / IS51 </t>
    </r>
  </si>
  <si>
    <t>Svítidlo 9051 - SV-2 SAFÍR 2 100W / SF100</t>
  </si>
  <si>
    <t>Svítidlo 9052 - SV-3 SAFÍR 1 70W / SF70</t>
  </si>
  <si>
    <t>Svorka SV-A 9.10.4 stožárová výzbroj</t>
  </si>
  <si>
    <t>Nadpis rekapitulace</t>
  </si>
  <si>
    <t>Seznam prací a dodávek elektrotechnických zařízení SO 1-SO 2</t>
  </si>
  <si>
    <t>Akce</t>
  </si>
  <si>
    <t>Projekt</t>
  </si>
  <si>
    <t>Investor</t>
  </si>
  <si>
    <t>město Kolín</t>
  </si>
  <si>
    <t>Z. č.</t>
  </si>
  <si>
    <t>A. č.</t>
  </si>
  <si>
    <t>Smlouva</t>
  </si>
  <si>
    <t>Vypracoval</t>
  </si>
  <si>
    <t>Kontroloval</t>
  </si>
  <si>
    <t>Datum</t>
  </si>
  <si>
    <t>Zpracovatel</t>
  </si>
  <si>
    <t>CÚ</t>
  </si>
  <si>
    <t>Název</t>
  </si>
  <si>
    <t>SO 1 VÝMĚNA SVÍTIDEL</t>
  </si>
  <si>
    <t>SO 2 REKONSTRUKCE RVO</t>
  </si>
  <si>
    <t>REKAPITULACE NÁKLADŮ</t>
  </si>
  <si>
    <t xml:space="preserve">Dodávka materiálu svitidla, regulátory, rozvaděče  </t>
  </si>
  <si>
    <t>Montáže -demontáže</t>
  </si>
  <si>
    <t>Doprava - dopravní mechanizmy - plošina</t>
  </si>
  <si>
    <t>Základní náklady celkem</t>
  </si>
  <si>
    <t>Vedlejší náklady</t>
  </si>
  <si>
    <t>Vedlejší náklady celkem</t>
  </si>
  <si>
    <t xml:space="preserve">Náklady celkem SO 1 a SO 2 </t>
  </si>
  <si>
    <t>Základ a hodnota DPH 21%</t>
  </si>
  <si>
    <t>Základ a hodnota DPH 15%</t>
  </si>
  <si>
    <t>Náklady celkem s DPH SO 1 a SO 2</t>
  </si>
  <si>
    <t>CELKEM SOUČET NÁKLADŮ SO 1 - SO2 BEZ DPH</t>
  </si>
  <si>
    <t>CELKEM DPH SO 1 - SO 2</t>
  </si>
  <si>
    <t>CELKEM CENA SO 1 - SO 2 VČETNĚ DPH</t>
  </si>
  <si>
    <t>ARTMETAL JIŘÍ TESAŘ s.r.o.</t>
  </si>
  <si>
    <t xml:space="preserve">Dokumentace, PD skutečného stavu, revize, atd.  </t>
  </si>
  <si>
    <t xml:space="preserve">Jiří Tesař, Ing. Ondřej Dolejší, </t>
  </si>
  <si>
    <t>Ing. Ondřej Dolejší</t>
  </si>
  <si>
    <t>Zadavatel neodpovídá za kalkulační vzorce v tabulkách - za správnou výslednou cenu odpovídá uchazeč zakázky</t>
  </si>
  <si>
    <t>materiál celkem</t>
  </si>
  <si>
    <t>montáž demontáž celkem</t>
  </si>
  <si>
    <t>montáž demontáž á 1 jednotka</t>
  </si>
  <si>
    <t>materiál á 1 jednotka</t>
  </si>
  <si>
    <t>Provozní vlivy dopravní značení a likvidace odpadu</t>
  </si>
  <si>
    <t>Regulátor  STPi dle TZ, 3 fázový, 26 kVA/40A</t>
  </si>
  <si>
    <t>Rozvaděč RVO 031 Štítarská – garáže - samostatně stojící Rozváděč RVO v plastové skříni GE Polysafe výbava dle PD, 8 vývodů - STÁVAJÍCÍ POLOHA</t>
  </si>
  <si>
    <t>Rozvaděč RVO 027 Rimavské Soboty 2 - samostatně stojící Rozváděč RVO v plastové skříni GE Polysafe výbava dle PD, 8 vývodů - STÁVAJÍCÍ POLOHA</t>
  </si>
  <si>
    <t>Rozvaděč RVO 029 Bezručova – přechod - samostatně stojící Rozváděč RVO v plastové skříni GE Polysafe výbava dle PD, 8 vývodů - STÁVAJÍCÍ POLOHA</t>
  </si>
  <si>
    <t>CELKEM OSTATNÍ NÁKLADY</t>
  </si>
  <si>
    <t>Zemní a stavební práce</t>
  </si>
  <si>
    <t>122D22100 1356</t>
  </si>
  <si>
    <t>SNÍŽENÍ ENERGETICKÉ NÁROČNOSTI VO KOLÍN III. ETAPA</t>
  </si>
  <si>
    <t>III. etapa EFEKT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</si>
</sst>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3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3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i/>
      <sz val="14"/>
      <color indexed="8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0" xfId="0" applyFont="1"/>
    <xf numFmtId="49" fontId="0" fillId="0" borderId="8" xfId="0" applyNumberFormat="1" applyBorder="1"/>
    <xf numFmtId="49" fontId="0" fillId="0" borderId="0" xfId="0" applyNumberFormat="1" applyBorder="1"/>
    <xf numFmtId="0" fontId="0" fillId="0" borderId="0" xfId="0" applyBorder="1"/>
    <xf numFmtId="4" fontId="0" fillId="0" borderId="0" xfId="0" applyNumberFormat="1" applyBorder="1"/>
    <xf numFmtId="49" fontId="0" fillId="0" borderId="16" xfId="0" applyNumberFormat="1" applyBorder="1"/>
    <xf numFmtId="49" fontId="0" fillId="0" borderId="18" xfId="0" applyNumberFormat="1" applyBorder="1"/>
    <xf numFmtId="49" fontId="0" fillId="0" borderId="0" xfId="0" applyNumberFormat="1"/>
    <xf numFmtId="4" fontId="0" fillId="0" borderId="0" xfId="0" applyNumberFormat="1"/>
    <xf numFmtId="4" fontId="0" fillId="0" borderId="9" xfId="0" applyNumberFormat="1" applyBorder="1"/>
    <xf numFmtId="49" fontId="12" fillId="0" borderId="0" xfId="0" applyNumberFormat="1" applyFont="1"/>
    <xf numFmtId="49" fontId="13" fillId="0" borderId="13" xfId="0" applyNumberFormat="1" applyFont="1" applyBorder="1" applyAlignment="1">
      <alignment horizontal="center" vertical="center"/>
    </xf>
    <xf numFmtId="49" fontId="13" fillId="0" borderId="14" xfId="0" applyNumberFormat="1" applyFont="1" applyBorder="1" applyAlignment="1">
      <alignment horizontal="center" vertical="center"/>
    </xf>
    <xf numFmtId="49" fontId="0" fillId="0" borderId="21" xfId="0" applyNumberFormat="1" applyFont="1" applyFill="1" applyBorder="1" applyAlignment="1">
      <alignment vertical="center"/>
    </xf>
    <xf numFmtId="49" fontId="0" fillId="0" borderId="16" xfId="0" applyNumberFormat="1" applyFill="1" applyBorder="1" applyAlignment="1">
      <alignment vertical="center"/>
    </xf>
    <xf numFmtId="49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4" fontId="0" fillId="0" borderId="2" xfId="0" applyNumberFormat="1" applyFill="1" applyBorder="1" applyAlignment="1">
      <alignment vertical="center"/>
    </xf>
    <xf numFmtId="49" fontId="0" fillId="0" borderId="16" xfId="0" applyNumberFormat="1" applyFill="1" applyBorder="1"/>
    <xf numFmtId="3" fontId="0" fillId="0" borderId="0" xfId="0" applyNumberFormat="1" applyFill="1" applyBorder="1"/>
    <xf numFmtId="3" fontId="0" fillId="0" borderId="0" xfId="0" applyNumberFormat="1" applyFill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3" fontId="5" fillId="0" borderId="1" xfId="0" applyNumberFormat="1" applyFont="1" applyFill="1" applyBorder="1"/>
    <xf numFmtId="4" fontId="5" fillId="0" borderId="1" xfId="0" applyNumberFormat="1" applyFont="1" applyFill="1" applyBorder="1"/>
    <xf numFmtId="0" fontId="5" fillId="0" borderId="0" xfId="0" applyFont="1" applyFill="1"/>
    <xf numFmtId="4" fontId="5" fillId="0" borderId="0" xfId="0" applyNumberFormat="1" applyFont="1" applyFill="1"/>
    <xf numFmtId="4" fontId="0" fillId="0" borderId="1" xfId="0" applyNumberFormat="1" applyFill="1" applyBorder="1" applyAlignment="1">
      <alignment vertical="center"/>
    </xf>
    <xf numFmtId="0" fontId="0" fillId="0" borderId="0" xfId="0" applyFill="1"/>
    <xf numFmtId="2" fontId="5" fillId="0" borderId="0" xfId="0" applyNumberFormat="1" applyFont="1" applyFill="1"/>
    <xf numFmtId="4" fontId="4" fillId="0" borderId="0" xfId="0" applyNumberFormat="1" applyFont="1" applyFill="1"/>
    <xf numFmtId="49" fontId="0" fillId="0" borderId="0" xfId="0" applyNumberFormat="1" applyFill="1" applyBorder="1"/>
    <xf numFmtId="49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" fontId="0" fillId="0" borderId="0" xfId="0" applyNumberFormat="1" applyFill="1" applyBorder="1"/>
    <xf numFmtId="49" fontId="1" fillId="0" borderId="0" xfId="0" applyNumberFormat="1" applyFont="1" applyFill="1" applyBorder="1"/>
    <xf numFmtId="49" fontId="15" fillId="0" borderId="0" xfId="0" applyNumberFormat="1" applyFont="1" applyFill="1" applyBorder="1"/>
    <xf numFmtId="0" fontId="15" fillId="0" borderId="0" xfId="0" applyFont="1" applyFill="1" applyBorder="1"/>
    <xf numFmtId="4" fontId="15" fillId="0" borderId="0" xfId="0" applyNumberFormat="1" applyFont="1" applyFill="1" applyBorder="1"/>
    <xf numFmtId="49" fontId="16" fillId="0" borderId="0" xfId="0" applyNumberFormat="1" applyFont="1" applyFill="1" applyBorder="1"/>
    <xf numFmtId="0" fontId="16" fillId="0" borderId="0" xfId="0" applyFont="1" applyFill="1" applyBorder="1"/>
    <xf numFmtId="4" fontId="16" fillId="0" borderId="0" xfId="0" applyNumberFormat="1" applyFont="1" applyFill="1" applyBorder="1"/>
    <xf numFmtId="49" fontId="2" fillId="0" borderId="0" xfId="0" applyNumberFormat="1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49" fontId="0" fillId="0" borderId="8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4" fontId="2" fillId="0" borderId="0" xfId="1" applyFont="1" applyFill="1" applyBorder="1" applyAlignment="1"/>
    <xf numFmtId="49" fontId="0" fillId="0" borderId="1" xfId="0" applyNumberFormat="1" applyFill="1" applyBorder="1"/>
    <xf numFmtId="0" fontId="0" fillId="0" borderId="1" xfId="0" applyFont="1" applyFill="1" applyBorder="1"/>
    <xf numFmtId="49" fontId="0" fillId="0" borderId="19" xfId="0" applyNumberFormat="1" applyFill="1" applyBorder="1"/>
    <xf numFmtId="49" fontId="0" fillId="0" borderId="0" xfId="0" applyNumberFormat="1" applyFill="1"/>
    <xf numFmtId="4" fontId="0" fillId="0" borderId="0" xfId="0" applyNumberFormat="1" applyFill="1"/>
    <xf numFmtId="4" fontId="5" fillId="0" borderId="17" xfId="0" applyNumberFormat="1" applyFont="1" applyFill="1" applyBorder="1"/>
    <xf numFmtId="4" fontId="0" fillId="0" borderId="17" xfId="0" applyNumberFormat="1" applyFill="1" applyBorder="1" applyAlignment="1">
      <alignment vertical="center"/>
    </xf>
    <xf numFmtId="49" fontId="0" fillId="0" borderId="16" xfId="0" applyNumberFormat="1" applyBorder="1" applyAlignment="1">
      <alignment vertical="center"/>
    </xf>
    <xf numFmtId="49" fontId="0" fillId="0" borderId="1" xfId="0" applyNumberFormat="1" applyFill="1" applyBorder="1" applyAlignment="1">
      <alignment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4" fontId="13" fillId="0" borderId="15" xfId="0" applyNumberFormat="1" applyFont="1" applyFill="1" applyBorder="1" applyAlignment="1">
      <alignment horizontal="center" vertical="center"/>
    </xf>
    <xf numFmtId="49" fontId="13" fillId="0" borderId="13" xfId="0" applyNumberFormat="1" applyFont="1" applyBorder="1" applyAlignment="1">
      <alignment vertical="center"/>
    </xf>
    <xf numFmtId="49" fontId="13" fillId="0" borderId="14" xfId="0" applyNumberFormat="1" applyFont="1" applyFill="1" applyBorder="1" applyAlignment="1">
      <alignment vertical="center"/>
    </xf>
    <xf numFmtId="4" fontId="13" fillId="0" borderId="14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49" fontId="22" fillId="2" borderId="13" xfId="0" applyNumberFormat="1" applyFont="1" applyFill="1" applyBorder="1" applyAlignment="1">
      <alignment horizontal="left" vertical="center"/>
    </xf>
    <xf numFmtId="49" fontId="22" fillId="2" borderId="16" xfId="0" applyNumberFormat="1" applyFont="1" applyFill="1" applyBorder="1" applyAlignment="1">
      <alignment horizontal="left" vertical="center"/>
    </xf>
    <xf numFmtId="49" fontId="22" fillId="2" borderId="18" xfId="0" applyNumberFormat="1" applyFont="1" applyFill="1" applyBorder="1" applyAlignment="1">
      <alignment horizontal="left" vertical="center"/>
    </xf>
    <xf numFmtId="49" fontId="23" fillId="2" borderId="36" xfId="0" applyNumberFormat="1" applyFont="1" applyFill="1" applyBorder="1" applyAlignment="1">
      <alignment horizontal="left" vertical="center"/>
    </xf>
    <xf numFmtId="4" fontId="24" fillId="2" borderId="37" xfId="0" applyNumberFormat="1" applyFont="1" applyFill="1" applyBorder="1" applyAlignment="1">
      <alignment horizontal="center" vertical="center"/>
    </xf>
    <xf numFmtId="4" fontId="24" fillId="2" borderId="38" xfId="0" applyNumberFormat="1" applyFont="1" applyFill="1" applyBorder="1" applyAlignment="1">
      <alignment horizontal="center" vertical="center"/>
    </xf>
    <xf numFmtId="49" fontId="25" fillId="2" borderId="39" xfId="0" applyNumberFormat="1" applyFont="1" applyFill="1" applyBorder="1" applyAlignment="1">
      <alignment horizontal="left" vertical="center"/>
    </xf>
    <xf numFmtId="4" fontId="25" fillId="2" borderId="29" xfId="0" applyNumberFormat="1" applyFont="1" applyFill="1" applyBorder="1" applyAlignment="1">
      <alignment horizontal="right" vertical="center"/>
    </xf>
    <xf numFmtId="4" fontId="25" fillId="2" borderId="30" xfId="0" applyNumberFormat="1" applyFont="1" applyFill="1" applyBorder="1" applyAlignment="1">
      <alignment horizontal="right" vertical="center"/>
    </xf>
    <xf numFmtId="49" fontId="23" fillId="2" borderId="16" xfId="0" applyNumberFormat="1" applyFont="1" applyFill="1" applyBorder="1" applyAlignment="1">
      <alignment horizontal="left" vertical="center"/>
    </xf>
    <xf numFmtId="44" fontId="23" fillId="2" borderId="1" xfId="1" applyFont="1" applyFill="1" applyBorder="1" applyAlignment="1">
      <alignment horizontal="right" vertical="center"/>
    </xf>
    <xf numFmtId="44" fontId="23" fillId="2" borderId="17" xfId="1" applyFont="1" applyFill="1" applyBorder="1" applyAlignment="1">
      <alignment horizontal="right" vertical="center"/>
    </xf>
    <xf numFmtId="49" fontId="25" fillId="2" borderId="16" xfId="0" applyNumberFormat="1" applyFont="1" applyFill="1" applyBorder="1" applyAlignment="1">
      <alignment horizontal="left" vertical="center"/>
    </xf>
    <xf numFmtId="44" fontId="25" fillId="2" borderId="1" xfId="1" applyFont="1" applyFill="1" applyBorder="1" applyAlignment="1">
      <alignment horizontal="right" vertical="center"/>
    </xf>
    <xf numFmtId="44" fontId="25" fillId="2" borderId="17" xfId="1" applyFont="1" applyFill="1" applyBorder="1" applyAlignment="1">
      <alignment horizontal="right" vertical="center"/>
    </xf>
    <xf numFmtId="49" fontId="25" fillId="2" borderId="21" xfId="0" applyNumberFormat="1" applyFont="1" applyFill="1" applyBorder="1" applyAlignment="1">
      <alignment horizontal="left" vertical="center"/>
    </xf>
    <xf numFmtId="44" fontId="25" fillId="2" borderId="3" xfId="1" applyFont="1" applyFill="1" applyBorder="1" applyAlignment="1">
      <alignment horizontal="right" vertical="center"/>
    </xf>
    <xf numFmtId="44" fontId="25" fillId="2" borderId="22" xfId="1" applyFont="1" applyFill="1" applyBorder="1" applyAlignment="1">
      <alignment horizontal="right" vertical="center"/>
    </xf>
    <xf numFmtId="49" fontId="26" fillId="2" borderId="16" xfId="0" applyNumberFormat="1" applyFont="1" applyFill="1" applyBorder="1" applyAlignment="1">
      <alignment horizontal="left" vertical="center"/>
    </xf>
    <xf numFmtId="44" fontId="26" fillId="2" borderId="1" xfId="1" applyFont="1" applyFill="1" applyBorder="1" applyAlignment="1">
      <alignment horizontal="right" vertical="center"/>
    </xf>
    <xf numFmtId="44" fontId="26" fillId="2" borderId="17" xfId="1" applyFont="1" applyFill="1" applyBorder="1" applyAlignment="1">
      <alignment horizontal="right" vertical="center"/>
    </xf>
    <xf numFmtId="49" fontId="23" fillId="2" borderId="40" xfId="0" applyNumberFormat="1" applyFont="1" applyFill="1" applyBorder="1" applyAlignment="1">
      <alignment horizontal="left" vertical="center"/>
    </xf>
    <xf numFmtId="44" fontId="23" fillId="2" borderId="33" xfId="1" applyFont="1" applyFill="1" applyBorder="1" applyAlignment="1">
      <alignment horizontal="right" vertical="center"/>
    </xf>
    <xf numFmtId="44" fontId="23" fillId="2" borderId="34" xfId="1" applyFont="1" applyFill="1" applyBorder="1" applyAlignment="1">
      <alignment horizontal="right" vertical="center"/>
    </xf>
    <xf numFmtId="49" fontId="26" fillId="2" borderId="41" xfId="0" applyNumberFormat="1" applyFont="1" applyFill="1" applyBorder="1" applyAlignment="1">
      <alignment horizontal="left" vertical="center"/>
    </xf>
    <xf numFmtId="44" fontId="26" fillId="2" borderId="42" xfId="1" applyFont="1" applyFill="1" applyBorder="1" applyAlignment="1">
      <alignment horizontal="right" vertical="center"/>
    </xf>
    <xf numFmtId="44" fontId="26" fillId="2" borderId="43" xfId="1" applyFont="1" applyFill="1" applyBorder="1" applyAlignment="1">
      <alignment horizontal="right" vertical="center"/>
    </xf>
    <xf numFmtId="44" fontId="2" fillId="0" borderId="15" xfId="1" applyFont="1" applyBorder="1" applyAlignment="1">
      <alignment vertical="center"/>
    </xf>
    <xf numFmtId="44" fontId="2" fillId="0" borderId="44" xfId="1" applyFont="1" applyBorder="1" applyAlignment="1">
      <alignment vertical="center"/>
    </xf>
    <xf numFmtId="44" fontId="2" fillId="0" borderId="20" xfId="1" applyFont="1" applyBorder="1" applyAlignment="1">
      <alignment vertical="center"/>
    </xf>
    <xf numFmtId="0" fontId="5" fillId="0" borderId="19" xfId="0" applyFont="1" applyFill="1" applyBorder="1"/>
    <xf numFmtId="4" fontId="5" fillId="0" borderId="19" xfId="0" applyNumberFormat="1" applyFont="1" applyFill="1" applyBorder="1"/>
    <xf numFmtId="4" fontId="5" fillId="0" borderId="20" xfId="0" applyNumberFormat="1" applyFont="1" applyFill="1" applyBorder="1"/>
    <xf numFmtId="4" fontId="19" fillId="0" borderId="30" xfId="0" applyNumberFormat="1" applyFont="1" applyFill="1" applyBorder="1"/>
    <xf numFmtId="4" fontId="0" fillId="0" borderId="22" xfId="0" applyNumberFormat="1" applyFill="1" applyBorder="1"/>
    <xf numFmtId="4" fontId="4" fillId="0" borderId="35" xfId="0" applyNumberFormat="1" applyFont="1" applyFill="1" applyBorder="1"/>
    <xf numFmtId="4" fontId="10" fillId="0" borderId="23" xfId="0" applyNumberFormat="1" applyFont="1" applyFill="1" applyBorder="1" applyAlignment="1">
      <alignment horizontal="right"/>
    </xf>
    <xf numFmtId="4" fontId="0" fillId="0" borderId="2" xfId="0" applyNumberForma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right" vertical="center"/>
    </xf>
    <xf numFmtId="4" fontId="13" fillId="9" borderId="0" xfId="0" applyNumberFormat="1" applyFont="1" applyFill="1"/>
    <xf numFmtId="4" fontId="13" fillId="5" borderId="0" xfId="0" applyNumberFormat="1" applyFont="1" applyFill="1"/>
    <xf numFmtId="4" fontId="13" fillId="6" borderId="0" xfId="0" applyNumberFormat="1" applyFont="1" applyFill="1"/>
    <xf numFmtId="4" fontId="13" fillId="4" borderId="0" xfId="0" applyNumberFormat="1" applyFont="1" applyFill="1"/>
    <xf numFmtId="4" fontId="13" fillId="7" borderId="0" xfId="0" applyNumberFormat="1" applyFont="1" applyFill="1"/>
    <xf numFmtId="4" fontId="13" fillId="8" borderId="0" xfId="0" applyNumberFormat="1" applyFont="1" applyFill="1"/>
    <xf numFmtId="49" fontId="3" fillId="0" borderId="18" xfId="0" applyNumberFormat="1" applyFont="1" applyFill="1" applyBorder="1" applyAlignment="1">
      <alignment vertical="center"/>
    </xf>
    <xf numFmtId="0" fontId="3" fillId="0" borderId="0" xfId="0" applyFont="1"/>
    <xf numFmtId="49" fontId="28" fillId="0" borderId="5" xfId="0" applyNumberFormat="1" applyFont="1" applyBorder="1"/>
    <xf numFmtId="0" fontId="28" fillId="0" borderId="6" xfId="0" applyFont="1" applyBorder="1"/>
    <xf numFmtId="4" fontId="28" fillId="0" borderId="6" xfId="0" applyNumberFormat="1" applyFont="1" applyBorder="1"/>
    <xf numFmtId="4" fontId="28" fillId="0" borderId="6" xfId="0" applyNumberFormat="1" applyFont="1" applyBorder="1" applyAlignment="1">
      <alignment horizontal="right" vertical="center"/>
    </xf>
    <xf numFmtId="4" fontId="28" fillId="0" borderId="7" xfId="0" applyNumberFormat="1" applyFont="1" applyBorder="1"/>
    <xf numFmtId="49" fontId="3" fillId="0" borderId="8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4" fontId="3" fillId="0" borderId="0" xfId="0" applyNumberFormat="1" applyFont="1" applyBorder="1" applyAlignment="1">
      <alignment horizontal="right" vertical="center"/>
    </xf>
    <xf numFmtId="4" fontId="3" fillId="0" borderId="9" xfId="0" applyNumberFormat="1" applyFont="1" applyBorder="1"/>
    <xf numFmtId="49" fontId="29" fillId="0" borderId="10" xfId="0" applyNumberFormat="1" applyFont="1" applyBorder="1"/>
    <xf numFmtId="0" fontId="2" fillId="0" borderId="11" xfId="0" applyFont="1" applyBorder="1"/>
    <xf numFmtId="4" fontId="2" fillId="0" borderId="11" xfId="0" applyNumberFormat="1" applyFont="1" applyBorder="1"/>
    <xf numFmtId="4" fontId="2" fillId="0" borderId="11" xfId="0" applyNumberFormat="1" applyFont="1" applyBorder="1" applyAlignment="1">
      <alignment horizontal="right" vertical="center"/>
    </xf>
    <xf numFmtId="4" fontId="2" fillId="0" borderId="12" xfId="0" applyNumberFormat="1" applyFont="1" applyBorder="1"/>
    <xf numFmtId="0" fontId="2" fillId="0" borderId="25" xfId="0" applyFont="1" applyFill="1" applyBorder="1" applyAlignment="1">
      <alignment vertical="center"/>
    </xf>
    <xf numFmtId="4" fontId="2" fillId="0" borderId="35" xfId="0" applyNumberFormat="1" applyFont="1" applyFill="1" applyBorder="1" applyAlignment="1">
      <alignment vertical="center"/>
    </xf>
    <xf numFmtId="49" fontId="3" fillId="0" borderId="27" xfId="0" applyNumberFormat="1" applyFont="1" applyFill="1" applyBorder="1" applyAlignment="1">
      <alignment vertical="center"/>
    </xf>
    <xf numFmtId="49" fontId="0" fillId="0" borderId="18" xfId="0" applyNumberFormat="1" applyBorder="1" applyAlignment="1">
      <alignment vertical="center"/>
    </xf>
    <xf numFmtId="0" fontId="3" fillId="0" borderId="0" xfId="0" applyFont="1" applyFill="1"/>
    <xf numFmtId="4" fontId="3" fillId="0" borderId="0" xfId="0" applyNumberFormat="1" applyFont="1" applyFill="1"/>
    <xf numFmtId="2" fontId="0" fillId="0" borderId="0" xfId="0" applyNumberFormat="1" applyFill="1"/>
    <xf numFmtId="4" fontId="28" fillId="0" borderId="6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4" fontId="0" fillId="0" borderId="11" xfId="0" applyNumberFormat="1" applyFill="1" applyBorder="1"/>
    <xf numFmtId="49" fontId="2" fillId="0" borderId="18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7" fillId="3" borderId="32" xfId="0" applyFont="1" applyFill="1" applyBorder="1" applyAlignment="1">
      <alignment horizontal="center" vertical="center"/>
    </xf>
    <xf numFmtId="0" fontId="27" fillId="3" borderId="31" xfId="0" applyFont="1" applyFill="1" applyBorder="1" applyAlignment="1">
      <alignment horizontal="center" vertical="center"/>
    </xf>
    <xf numFmtId="0" fontId="27" fillId="3" borderId="45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49" fontId="2" fillId="0" borderId="19" xfId="0" applyNumberFormat="1" applyFont="1" applyBorder="1" applyAlignment="1">
      <alignment horizontal="left" vertical="center" wrapText="1"/>
    </xf>
    <xf numFmtId="49" fontId="2" fillId="0" borderId="20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13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49" fontId="2" fillId="0" borderId="21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9" fontId="2" fillId="0" borderId="14" xfId="0" applyNumberFormat="1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49" fontId="10" fillId="0" borderId="28" xfId="0" applyNumberFormat="1" applyFont="1" applyFill="1" applyBorder="1" applyAlignment="1"/>
    <xf numFmtId="0" fontId="0" fillId="0" borderId="29" xfId="0" applyBorder="1" applyAlignment="1"/>
    <xf numFmtId="0" fontId="0" fillId="0" borderId="46" xfId="0" applyBorder="1" applyAlignment="1"/>
    <xf numFmtId="49" fontId="0" fillId="0" borderId="21" xfId="0" applyNumberFormat="1" applyFill="1" applyBorder="1" applyAlignment="1"/>
    <xf numFmtId="0" fontId="0" fillId="0" borderId="3" xfId="0" applyBorder="1" applyAlignment="1"/>
    <xf numFmtId="0" fontId="0" fillId="0" borderId="4" xfId="0" applyBorder="1" applyAlignment="1"/>
    <xf numFmtId="49" fontId="11" fillId="0" borderId="27" xfId="0" applyNumberFormat="1" applyFont="1" applyFill="1" applyBorder="1" applyAlignment="1"/>
    <xf numFmtId="0" fontId="0" fillId="0" borderId="25" xfId="0" applyBorder="1" applyAlignment="1"/>
    <xf numFmtId="0" fontId="0" fillId="0" borderId="26" xfId="0" applyBorder="1" applyAlignment="1"/>
    <xf numFmtId="49" fontId="27" fillId="3" borderId="32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/>
    </xf>
    <xf numFmtId="49" fontId="0" fillId="0" borderId="17" xfId="0" applyNumberFormat="1" applyBorder="1" applyAlignment="1">
      <alignment horizontal="left"/>
    </xf>
    <xf numFmtId="49" fontId="0" fillId="0" borderId="19" xfId="0" applyNumberFormat="1" applyBorder="1" applyAlignment="1">
      <alignment horizontal="left"/>
    </xf>
    <xf numFmtId="49" fontId="0" fillId="0" borderId="20" xfId="0" applyNumberFormat="1" applyBorder="1" applyAlignment="1">
      <alignment horizontal="left"/>
    </xf>
    <xf numFmtId="0" fontId="20" fillId="3" borderId="31" xfId="0" applyFont="1" applyFill="1" applyBorder="1" applyAlignment="1">
      <alignment horizontal="center" vertical="center"/>
    </xf>
    <xf numFmtId="0" fontId="20" fillId="3" borderId="45" xfId="0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wrapText="1"/>
    </xf>
    <xf numFmtId="0" fontId="7" fillId="0" borderId="23" xfId="0" applyFont="1" applyBorder="1" applyAlignment="1">
      <alignment horizontal="left"/>
    </xf>
    <xf numFmtId="49" fontId="17" fillId="0" borderId="2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49" fontId="28" fillId="0" borderId="2" xfId="0" applyNumberFormat="1" applyFont="1" applyBorder="1" applyAlignment="1">
      <alignment horizontal="center" vertical="center" wrapText="1"/>
    </xf>
    <xf numFmtId="49" fontId="28" fillId="0" borderId="17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left"/>
    </xf>
    <xf numFmtId="49" fontId="0" fillId="0" borderId="24" xfId="0" applyNumberFormat="1" applyBorder="1" applyAlignment="1">
      <alignment horizontal="left"/>
    </xf>
    <xf numFmtId="49" fontId="2" fillId="0" borderId="24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49" fontId="0" fillId="0" borderId="10" xfId="0" applyNumberFormat="1" applyFont="1" applyFill="1" applyBorder="1" applyAlignment="1">
      <alignment vertical="center"/>
    </xf>
    <xf numFmtId="49" fontId="0" fillId="0" borderId="11" xfId="0" applyNumberFormat="1" applyFont="1" applyFill="1" applyBorder="1" applyAlignment="1">
      <alignment vertical="center"/>
    </xf>
    <xf numFmtId="49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/>
    </xf>
    <xf numFmtId="0" fontId="2" fillId="0" borderId="24" xfId="0" applyFont="1" applyFill="1" applyBorder="1" applyAlignment="1">
      <alignment vertical="center"/>
    </xf>
    <xf numFmtId="49" fontId="2" fillId="0" borderId="19" xfId="0" applyNumberFormat="1" applyFont="1" applyFill="1" applyBorder="1" applyAlignment="1">
      <alignment vertical="center"/>
    </xf>
    <xf numFmtId="49" fontId="1" fillId="0" borderId="10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49" fontId="1" fillId="0" borderId="8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2" fillId="0" borderId="21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49" fontId="2" fillId="0" borderId="28" xfId="0" applyNumberFormat="1" applyFont="1" applyFill="1" applyBorder="1" applyAlignment="1">
      <alignment horizontal="center" vertical="center"/>
    </xf>
    <xf numFmtId="49" fontId="2" fillId="0" borderId="29" xfId="0" applyNumberFormat="1" applyFont="1" applyFill="1" applyBorder="1" applyAlignment="1">
      <alignment horizontal="center" vertical="center"/>
    </xf>
    <xf numFmtId="49" fontId="2" fillId="0" borderId="30" xfId="0" applyNumberFormat="1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3FD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TMETAL%20DOKUMENTY/1_SLO&#381;KY%20M&#282;ST/&#268;ASLAV/EFEKT%202019/Projekt%20ART/Specifikace_&#268;&#225;slav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/>
      <sheetData sheetId="1">
        <row r="9">
          <cell r="E9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52"/>
  <sheetViews>
    <sheetView tabSelected="1" topLeftCell="A10" zoomScale="110" zoomScaleNormal="110" workbookViewId="0">
      <selection activeCell="A37" sqref="A37"/>
    </sheetView>
  </sheetViews>
  <sheetFormatPr defaultRowHeight="15" x14ac:dyDescent="0.25"/>
  <cols>
    <col min="1" max="1" width="53.7109375" customWidth="1"/>
    <col min="2" max="3" width="25.7109375" style="31" customWidth="1"/>
  </cols>
  <sheetData>
    <row r="1" spans="1:3" s="1" customFormat="1" ht="38.1" customHeight="1" x14ac:dyDescent="0.3">
      <c r="A1" s="70" t="s">
        <v>145</v>
      </c>
      <c r="B1" s="158" t="s">
        <v>146</v>
      </c>
      <c r="C1" s="159"/>
    </row>
    <row r="2" spans="1:3" ht="38.1" customHeight="1" x14ac:dyDescent="0.25">
      <c r="A2" s="71" t="s">
        <v>147</v>
      </c>
      <c r="B2" s="148" t="s">
        <v>193</v>
      </c>
      <c r="C2" s="149"/>
    </row>
    <row r="3" spans="1:3" ht="18.75" x14ac:dyDescent="0.25">
      <c r="A3" s="71" t="s">
        <v>148</v>
      </c>
      <c r="B3" s="148" t="s">
        <v>194</v>
      </c>
      <c r="C3" s="149"/>
    </row>
    <row r="4" spans="1:3" ht="18.75" x14ac:dyDescent="0.25">
      <c r="A4" s="71" t="s">
        <v>149</v>
      </c>
      <c r="B4" s="148" t="s">
        <v>150</v>
      </c>
      <c r="C4" s="149"/>
    </row>
    <row r="5" spans="1:3" ht="18.75" x14ac:dyDescent="0.25">
      <c r="A5" s="71" t="s">
        <v>151</v>
      </c>
      <c r="B5" s="148" t="s">
        <v>192</v>
      </c>
      <c r="C5" s="149"/>
    </row>
    <row r="6" spans="1:3" ht="18.75" x14ac:dyDescent="0.25">
      <c r="A6" s="71" t="s">
        <v>152</v>
      </c>
      <c r="B6" s="148" t="s">
        <v>192</v>
      </c>
      <c r="C6" s="149"/>
    </row>
    <row r="7" spans="1:3" s="2" customFormat="1" ht="15.75" customHeight="1" x14ac:dyDescent="0.2">
      <c r="A7" s="71" t="s">
        <v>153</v>
      </c>
      <c r="B7" s="148"/>
      <c r="C7" s="149"/>
    </row>
    <row r="8" spans="1:3" s="2" customFormat="1" ht="18.75" x14ac:dyDescent="0.2">
      <c r="A8" s="71" t="s">
        <v>154</v>
      </c>
      <c r="B8" s="148" t="s">
        <v>179</v>
      </c>
      <c r="C8" s="149"/>
    </row>
    <row r="9" spans="1:3" s="2" customFormat="1" ht="18.75" x14ac:dyDescent="0.2">
      <c r="A9" s="71" t="s">
        <v>155</v>
      </c>
      <c r="B9" s="148" t="s">
        <v>76</v>
      </c>
      <c r="C9" s="149"/>
    </row>
    <row r="10" spans="1:3" s="2" customFormat="1" ht="18.75" x14ac:dyDescent="0.2">
      <c r="A10" s="71" t="s">
        <v>156</v>
      </c>
      <c r="B10" s="148" t="s">
        <v>122</v>
      </c>
      <c r="C10" s="149"/>
    </row>
    <row r="11" spans="1:3" s="2" customFormat="1" ht="18.75" x14ac:dyDescent="0.2">
      <c r="A11" s="71" t="s">
        <v>157</v>
      </c>
      <c r="B11" s="148" t="s">
        <v>176</v>
      </c>
      <c r="C11" s="149"/>
    </row>
    <row r="12" spans="1:3" s="2" customFormat="1" ht="19.5" thickBot="1" x14ac:dyDescent="0.25">
      <c r="A12" s="72" t="s">
        <v>158</v>
      </c>
      <c r="B12" s="150" t="s">
        <v>122</v>
      </c>
      <c r="C12" s="151"/>
    </row>
    <row r="13" spans="1:3" s="2" customFormat="1" ht="15.75" thickBot="1" x14ac:dyDescent="0.3">
      <c r="A13" s="10"/>
      <c r="B13" s="152"/>
      <c r="C13" s="153"/>
    </row>
    <row r="14" spans="1:3" s="2" customFormat="1" ht="16.5" thickBot="1" x14ac:dyDescent="0.25">
      <c r="A14" s="73" t="s">
        <v>159</v>
      </c>
      <c r="B14" s="74" t="s">
        <v>160</v>
      </c>
      <c r="C14" s="75" t="s">
        <v>161</v>
      </c>
    </row>
    <row r="15" spans="1:3" s="2" customFormat="1" ht="17.25" x14ac:dyDescent="0.2">
      <c r="A15" s="76" t="s">
        <v>162</v>
      </c>
      <c r="B15" s="77"/>
      <c r="C15" s="78"/>
    </row>
    <row r="16" spans="1:3" s="2" customFormat="1" ht="15.75" x14ac:dyDescent="0.2">
      <c r="A16" s="79" t="s">
        <v>163</v>
      </c>
      <c r="B16" s="80">
        <f>([1]Rozpočet!E9)+SUM('1. SO1 VÝMĚNA SVÍTIDEL'!K8)</f>
        <v>0</v>
      </c>
      <c r="C16" s="81">
        <f>SUM('2.SO2 REKONSTRUKCE-OPTIMALIZACE'!L88)</f>
        <v>0</v>
      </c>
    </row>
    <row r="17" spans="1:3" s="2" customFormat="1" ht="15.75" x14ac:dyDescent="0.2">
      <c r="A17" s="79" t="s">
        <v>164</v>
      </c>
      <c r="B17" s="80">
        <f>SUM('1. SO1 VÝMĚNA SVÍTIDEL'!L8)</f>
        <v>0</v>
      </c>
      <c r="C17" s="81">
        <f>SUM('2.SO2 REKONSTRUKCE-OPTIMALIZACE'!L89)</f>
        <v>0</v>
      </c>
    </row>
    <row r="18" spans="1:3" s="28" customFormat="1" ht="15.75" x14ac:dyDescent="0.2">
      <c r="A18" s="79" t="s">
        <v>165</v>
      </c>
      <c r="B18" s="80">
        <f>SUM('1. SO1 VÝMĚNA SVÍTIDEL'!L9)</f>
        <v>0</v>
      </c>
      <c r="C18" s="81">
        <f>SUM('2.SO2 REKONSTRUKCE-OPTIMALIZACE'!L86)</f>
        <v>0</v>
      </c>
    </row>
    <row r="19" spans="1:3" s="28" customFormat="1" ht="15.75" x14ac:dyDescent="0.2">
      <c r="A19" s="79" t="s">
        <v>191</v>
      </c>
      <c r="B19" s="80">
        <v>0</v>
      </c>
      <c r="C19" s="81">
        <f>SUM('2.SO2 REKONSTRUKCE-OPTIMALIZACE'!L87)</f>
        <v>0</v>
      </c>
    </row>
    <row r="20" spans="1:3" s="28" customFormat="1" ht="15.75" x14ac:dyDescent="0.2">
      <c r="A20" s="79" t="s">
        <v>177</v>
      </c>
      <c r="B20" s="80">
        <f>SUM('1. SO1 VÝMĚNA SVÍTIDEL'!K9)</f>
        <v>0</v>
      </c>
      <c r="C20" s="81">
        <f>SUM('2.SO2 REKONSTRUKCE-OPTIMALIZACE'!I90+'2.SO2 REKONSTRUKCE-OPTIMALIZACE'!I91)</f>
        <v>0</v>
      </c>
    </row>
    <row r="21" spans="1:3" s="28" customFormat="1" ht="17.25" x14ac:dyDescent="0.2">
      <c r="A21" s="82" t="s">
        <v>166</v>
      </c>
      <c r="B21" s="83">
        <f>SUM(B16:B20)</f>
        <v>0</v>
      </c>
      <c r="C21" s="84">
        <f>SUM(C16:C20)</f>
        <v>0</v>
      </c>
    </row>
    <row r="22" spans="1:3" s="2" customFormat="1" ht="17.25" x14ac:dyDescent="0.2">
      <c r="A22" s="85" t="s">
        <v>167</v>
      </c>
      <c r="B22" s="86"/>
      <c r="C22" s="87"/>
    </row>
    <row r="23" spans="1:3" s="2" customFormat="1" ht="15.75" x14ac:dyDescent="0.2">
      <c r="A23" s="79" t="s">
        <v>39</v>
      </c>
      <c r="B23" s="80">
        <f>SUM('1. SO1 VÝMĚNA SVÍTIDEL'!L10)</f>
        <v>0</v>
      </c>
      <c r="C23" s="81">
        <f>SUM('2.SO2 REKONSTRUKCE-OPTIMALIZACE'!I88)</f>
        <v>0</v>
      </c>
    </row>
    <row r="24" spans="1:3" s="2" customFormat="1" ht="15.75" x14ac:dyDescent="0.2">
      <c r="A24" s="79" t="s">
        <v>185</v>
      </c>
      <c r="B24" s="80">
        <f>SUM('1. SO1 VÝMĚNA SVÍTIDEL'!K10)</f>
        <v>0</v>
      </c>
      <c r="C24" s="81">
        <f>SUM('2.SO2 REKONSTRUKCE-OPTIMALIZACE'!I87)</f>
        <v>0</v>
      </c>
    </row>
    <row r="25" spans="1:3" s="2" customFormat="1" ht="17.25" x14ac:dyDescent="0.2">
      <c r="A25" s="82" t="s">
        <v>168</v>
      </c>
      <c r="B25" s="83">
        <f>SUM(B23:B24)</f>
        <v>0</v>
      </c>
      <c r="C25" s="84">
        <f>SUM(C23:C24)</f>
        <v>0</v>
      </c>
    </row>
    <row r="26" spans="1:3" s="2" customFormat="1" ht="18.75" x14ac:dyDescent="0.2">
      <c r="A26" s="88" t="s">
        <v>169</v>
      </c>
      <c r="B26" s="89">
        <f>SUM(B21+B25)</f>
        <v>0</v>
      </c>
      <c r="C26" s="90">
        <f>SUM(C21+C25)</f>
        <v>0</v>
      </c>
    </row>
    <row r="27" spans="1:3" s="2" customFormat="1" ht="15.75" x14ac:dyDescent="0.2">
      <c r="A27" s="79" t="s">
        <v>170</v>
      </c>
      <c r="B27" s="80">
        <f>SUM(B26*21%)</f>
        <v>0</v>
      </c>
      <c r="C27" s="81">
        <f>SUM(C26*21%)</f>
        <v>0</v>
      </c>
    </row>
    <row r="28" spans="1:3" s="2" customFormat="1" ht="16.5" thickBot="1" x14ac:dyDescent="0.25">
      <c r="A28" s="91" t="s">
        <v>171</v>
      </c>
      <c r="B28" s="92">
        <v>0</v>
      </c>
      <c r="C28" s="93">
        <v>0</v>
      </c>
    </row>
    <row r="29" spans="1:3" s="2" customFormat="1" ht="19.5" thickBot="1" x14ac:dyDescent="0.25">
      <c r="A29" s="94" t="s">
        <v>172</v>
      </c>
      <c r="B29" s="95">
        <f>SUM(B26:B28)</f>
        <v>0</v>
      </c>
      <c r="C29" s="96">
        <f>SUM(C26+C27)</f>
        <v>0</v>
      </c>
    </row>
    <row r="30" spans="1:3" s="2" customFormat="1" ht="18.75" x14ac:dyDescent="0.2">
      <c r="A30" s="154" t="s">
        <v>173</v>
      </c>
      <c r="B30" s="155"/>
      <c r="C30" s="97">
        <f>SUM(B26+C26)</f>
        <v>0</v>
      </c>
    </row>
    <row r="31" spans="1:3" s="2" customFormat="1" ht="18.75" x14ac:dyDescent="0.2">
      <c r="A31" s="156" t="s">
        <v>174</v>
      </c>
      <c r="B31" s="157"/>
      <c r="C31" s="98">
        <f>SUM(B27+C27)</f>
        <v>0</v>
      </c>
    </row>
    <row r="32" spans="1:3" s="2" customFormat="1" ht="19.5" thickBot="1" x14ac:dyDescent="0.25">
      <c r="A32" s="143" t="s">
        <v>175</v>
      </c>
      <c r="B32" s="144"/>
      <c r="C32" s="99">
        <f>SUM(C30+C31)</f>
        <v>0</v>
      </c>
    </row>
    <row r="33" spans="1:3" s="2" customFormat="1" ht="13.5" thickBot="1" x14ac:dyDescent="0.25">
      <c r="B33" s="28"/>
      <c r="C33" s="28"/>
    </row>
    <row r="34" spans="1:3" s="2" customFormat="1" ht="15.75" thickBot="1" x14ac:dyDescent="0.25">
      <c r="A34" s="145" t="s">
        <v>180</v>
      </c>
      <c r="B34" s="146"/>
      <c r="C34" s="147"/>
    </row>
    <row r="35" spans="1:3" s="2" customFormat="1" ht="12.75" x14ac:dyDescent="0.2">
      <c r="B35" s="28"/>
      <c r="C35" s="28"/>
    </row>
    <row r="36" spans="1:3" s="2" customFormat="1" ht="12.75" x14ac:dyDescent="0.2">
      <c r="B36" s="28"/>
      <c r="C36" s="28"/>
    </row>
    <row r="37" spans="1:3" s="2" customFormat="1" ht="12.75" x14ac:dyDescent="0.2">
      <c r="B37" s="28"/>
      <c r="C37" s="28"/>
    </row>
    <row r="38" spans="1:3" s="2" customFormat="1" ht="12.75" x14ac:dyDescent="0.2">
      <c r="B38" s="28"/>
      <c r="C38" s="28"/>
    </row>
    <row r="39" spans="1:3" s="2" customFormat="1" ht="12.75" x14ac:dyDescent="0.2">
      <c r="B39" s="28"/>
      <c r="C39" s="28"/>
    </row>
    <row r="40" spans="1:3" s="2" customFormat="1" ht="12.75" x14ac:dyDescent="0.2">
      <c r="B40" s="28"/>
      <c r="C40" s="28"/>
    </row>
    <row r="41" spans="1:3" s="2" customFormat="1" ht="12.75" x14ac:dyDescent="0.2">
      <c r="B41" s="28"/>
      <c r="C41" s="28"/>
    </row>
    <row r="42" spans="1:3" s="2" customFormat="1" ht="12.75" x14ac:dyDescent="0.2">
      <c r="B42" s="28"/>
      <c r="C42" s="28"/>
    </row>
    <row r="43" spans="1:3" s="2" customFormat="1" ht="12.75" x14ac:dyDescent="0.2">
      <c r="B43" s="28"/>
      <c r="C43" s="28"/>
    </row>
    <row r="44" spans="1:3" s="2" customFormat="1" ht="12.75" x14ac:dyDescent="0.2">
      <c r="B44" s="28"/>
      <c r="C44" s="28"/>
    </row>
    <row r="45" spans="1:3" s="2" customFormat="1" ht="12.75" x14ac:dyDescent="0.2">
      <c r="B45" s="28"/>
      <c r="C45" s="28"/>
    </row>
    <row r="46" spans="1:3" s="2" customFormat="1" ht="12.75" x14ac:dyDescent="0.2">
      <c r="B46" s="28"/>
      <c r="C46" s="28"/>
    </row>
    <row r="47" spans="1:3" s="2" customFormat="1" ht="12.75" x14ac:dyDescent="0.2">
      <c r="B47" s="28"/>
      <c r="C47" s="28"/>
    </row>
    <row r="48" spans="1:3" s="2" customFormat="1" ht="12.75" x14ac:dyDescent="0.2">
      <c r="B48" s="28"/>
      <c r="C48" s="28"/>
    </row>
    <row r="49" spans="2:3" s="2" customFormat="1" ht="12.75" x14ac:dyDescent="0.2">
      <c r="B49" s="29"/>
      <c r="C49" s="28"/>
    </row>
    <row r="50" spans="2:3" s="2" customFormat="1" ht="12.75" x14ac:dyDescent="0.2">
      <c r="B50" s="29"/>
      <c r="C50" s="28"/>
    </row>
    <row r="51" spans="2:3" s="2" customFormat="1" ht="12.75" x14ac:dyDescent="0.2">
      <c r="B51" s="32"/>
      <c r="C51" s="28"/>
    </row>
    <row r="52" spans="2:3" s="3" customFormat="1" ht="12.75" x14ac:dyDescent="0.2">
      <c r="B52" s="33"/>
      <c r="C52" s="33"/>
    </row>
  </sheetData>
  <mergeCells count="17">
    <mergeCell ref="B1:C1"/>
    <mergeCell ref="B2:C2"/>
    <mergeCell ref="B3:C3"/>
    <mergeCell ref="B4:C4"/>
    <mergeCell ref="B5:C5"/>
    <mergeCell ref="B6:C6"/>
    <mergeCell ref="B7:C7"/>
    <mergeCell ref="B8:C8"/>
    <mergeCell ref="B9:C9"/>
    <mergeCell ref="A31:B31"/>
    <mergeCell ref="A32:B32"/>
    <mergeCell ref="A34:C34"/>
    <mergeCell ref="B10:C10"/>
    <mergeCell ref="B11:C11"/>
    <mergeCell ref="B12:C12"/>
    <mergeCell ref="B13:C13"/>
    <mergeCell ref="A30:B3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Header>&amp;LROZPOČET - VÝKAZ VÝMĚR - EFEKT 2021 - 122D22100 1356</oddHeader>
    <oddFooter>&amp;LSNÍŽENÍ ENERGETICKÉ NÁROČNOSTI VO KOLÍN III. ETAPA - ZÁŘÍ 2021&amp;R&amp;P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opLeftCell="A7" zoomScale="130" zoomScaleNormal="130" workbookViewId="0">
      <selection activeCell="F27" sqref="F27"/>
    </sheetView>
  </sheetViews>
  <sheetFormatPr defaultRowHeight="15" x14ac:dyDescent="0.25"/>
  <cols>
    <col min="1" max="1" width="11.140625" style="10" customWidth="1"/>
    <col min="2" max="2" width="62.5703125" style="10" customWidth="1"/>
    <col min="3" max="3" width="8" bestFit="1" customWidth="1"/>
    <col min="4" max="4" width="5.28515625" bestFit="1" customWidth="1"/>
    <col min="5" max="9" width="11.7109375" style="11" customWidth="1"/>
    <col min="11" max="11" width="9.7109375" hidden="1" customWidth="1"/>
    <col min="12" max="12" width="0" hidden="1" customWidth="1"/>
  </cols>
  <sheetData>
    <row r="1" spans="1:12" ht="21" x14ac:dyDescent="0.35">
      <c r="A1" s="170" t="s">
        <v>120</v>
      </c>
      <c r="B1" s="171"/>
      <c r="C1" s="171"/>
      <c r="D1" s="171"/>
      <c r="E1" s="171"/>
      <c r="F1" s="171"/>
      <c r="G1" s="171"/>
      <c r="H1" s="171"/>
      <c r="I1" s="172"/>
    </row>
    <row r="2" spans="1:12" ht="30.75" customHeight="1" x14ac:dyDescent="0.25">
      <c r="A2" s="60" t="s">
        <v>3</v>
      </c>
      <c r="B2" s="173" t="s">
        <v>95</v>
      </c>
      <c r="C2" s="173"/>
      <c r="D2" s="173"/>
      <c r="E2" s="173"/>
      <c r="F2" s="173"/>
      <c r="G2" s="173"/>
      <c r="H2" s="173"/>
      <c r="I2" s="174"/>
    </row>
    <row r="3" spans="1:12" ht="33.75" customHeight="1" x14ac:dyDescent="0.25">
      <c r="A3" s="60" t="s">
        <v>4</v>
      </c>
      <c r="B3" s="175" t="s">
        <v>121</v>
      </c>
      <c r="C3" s="176"/>
      <c r="D3" s="176"/>
      <c r="E3" s="176"/>
      <c r="F3" s="176"/>
      <c r="G3" s="176"/>
      <c r="H3" s="176"/>
      <c r="I3" s="177"/>
    </row>
    <row r="4" spans="1:12" x14ac:dyDescent="0.25">
      <c r="A4" s="8" t="s">
        <v>5</v>
      </c>
      <c r="B4" s="178" t="s">
        <v>178</v>
      </c>
      <c r="C4" s="178"/>
      <c r="D4" s="178"/>
      <c r="E4" s="178"/>
      <c r="F4" s="178"/>
      <c r="G4" s="178"/>
      <c r="H4" s="178"/>
      <c r="I4" s="179"/>
    </row>
    <row r="5" spans="1:12" ht="15.75" thickBot="1" x14ac:dyDescent="0.3">
      <c r="A5" s="9" t="s">
        <v>6</v>
      </c>
      <c r="B5" s="180" t="s">
        <v>122</v>
      </c>
      <c r="C5" s="180"/>
      <c r="D5" s="180"/>
      <c r="E5" s="180"/>
      <c r="F5" s="180"/>
      <c r="G5" s="180"/>
      <c r="H5" s="180"/>
      <c r="I5" s="181"/>
    </row>
    <row r="6" spans="1:12" ht="15.75" thickBot="1" x14ac:dyDescent="0.3">
      <c r="A6" s="4"/>
      <c r="B6" s="5"/>
      <c r="C6" s="6"/>
      <c r="D6" s="6"/>
      <c r="E6" s="7"/>
      <c r="F6" s="7"/>
      <c r="G6" s="7"/>
      <c r="H6" s="7"/>
      <c r="I6" s="12"/>
    </row>
    <row r="7" spans="1:12" ht="33.75" x14ac:dyDescent="0.25">
      <c r="A7" s="66" t="s">
        <v>7</v>
      </c>
      <c r="B7" s="67" t="s">
        <v>8</v>
      </c>
      <c r="C7" s="64" t="s">
        <v>9</v>
      </c>
      <c r="D7" s="64" t="s">
        <v>10</v>
      </c>
      <c r="E7" s="68" t="s">
        <v>184</v>
      </c>
      <c r="F7" s="68" t="s">
        <v>181</v>
      </c>
      <c r="G7" s="68" t="s">
        <v>183</v>
      </c>
      <c r="H7" s="68" t="s">
        <v>182</v>
      </c>
      <c r="I7" s="65" t="s">
        <v>51</v>
      </c>
      <c r="K7" s="31"/>
    </row>
    <row r="8" spans="1:12" x14ac:dyDescent="0.25">
      <c r="A8" s="21" t="s">
        <v>11</v>
      </c>
      <c r="B8" s="53" t="s">
        <v>12</v>
      </c>
      <c r="C8" s="25">
        <v>264</v>
      </c>
      <c r="D8" s="25" t="s">
        <v>0</v>
      </c>
      <c r="E8" s="27">
        <v>0</v>
      </c>
      <c r="F8" s="27">
        <f t="shared" ref="F8:F9" si="0">SUM(C8*E8)</f>
        <v>0</v>
      </c>
      <c r="G8" s="27">
        <v>0</v>
      </c>
      <c r="H8" s="27">
        <f>SUM(C8*G8)</f>
        <v>0</v>
      </c>
      <c r="I8" s="58">
        <f>SUM(F8+H8)</f>
        <v>0</v>
      </c>
      <c r="K8" s="110">
        <f>SUM(F8:F26)</f>
        <v>0</v>
      </c>
      <c r="L8" s="111">
        <f>SUM(H8:H19)</f>
        <v>0</v>
      </c>
    </row>
    <row r="9" spans="1:12" x14ac:dyDescent="0.25">
      <c r="A9" s="8" t="s">
        <v>13</v>
      </c>
      <c r="B9" s="53" t="s">
        <v>14</v>
      </c>
      <c r="C9" s="25">
        <v>264</v>
      </c>
      <c r="D9" s="25" t="s">
        <v>0</v>
      </c>
      <c r="E9" s="27">
        <v>0</v>
      </c>
      <c r="F9" s="27">
        <f t="shared" si="0"/>
        <v>0</v>
      </c>
      <c r="G9" s="27">
        <v>0</v>
      </c>
      <c r="H9" s="27">
        <f t="shared" ref="H9:H26" si="1">SUM(C9*G9)</f>
        <v>0</v>
      </c>
      <c r="I9" s="58">
        <f t="shared" ref="I9:I26" si="2">SUM(F9+H9)</f>
        <v>0</v>
      </c>
      <c r="K9" s="113">
        <f>SUM(H24+H26)</f>
        <v>0</v>
      </c>
      <c r="L9" s="112">
        <f>SUM(H20+H23)</f>
        <v>0</v>
      </c>
    </row>
    <row r="10" spans="1:12" x14ac:dyDescent="0.25">
      <c r="A10" s="8" t="s">
        <v>15</v>
      </c>
      <c r="B10" s="53" t="s">
        <v>18</v>
      </c>
      <c r="C10" s="25">
        <v>264</v>
      </c>
      <c r="D10" s="25" t="s">
        <v>0</v>
      </c>
      <c r="E10" s="27">
        <v>0</v>
      </c>
      <c r="F10" s="27">
        <f>SUM(C10*E10)</f>
        <v>0</v>
      </c>
      <c r="G10" s="27">
        <v>0</v>
      </c>
      <c r="H10" s="27">
        <f t="shared" si="1"/>
        <v>0</v>
      </c>
      <c r="I10" s="58">
        <f t="shared" si="2"/>
        <v>0</v>
      </c>
      <c r="K10" s="114">
        <f>SUM(H21+H25)</f>
        <v>0</v>
      </c>
      <c r="L10" s="109">
        <f>SUM(H22)</f>
        <v>0</v>
      </c>
    </row>
    <row r="11" spans="1:12" x14ac:dyDescent="0.25">
      <c r="A11" s="21" t="s">
        <v>16</v>
      </c>
      <c r="B11" s="53" t="s">
        <v>142</v>
      </c>
      <c r="C11" s="25">
        <v>16</v>
      </c>
      <c r="D11" s="25" t="s">
        <v>0</v>
      </c>
      <c r="E11" s="27">
        <v>0</v>
      </c>
      <c r="F11" s="27">
        <f t="shared" ref="F11:F26" si="3">SUM(C11*E11)</f>
        <v>0</v>
      </c>
      <c r="G11" s="27">
        <v>0</v>
      </c>
      <c r="H11" s="27">
        <f t="shared" si="1"/>
        <v>0</v>
      </c>
      <c r="I11" s="58">
        <f t="shared" si="2"/>
        <v>0</v>
      </c>
      <c r="K11" s="22"/>
    </row>
    <row r="12" spans="1:12" x14ac:dyDescent="0.25">
      <c r="A12" s="21" t="s">
        <v>17</v>
      </c>
      <c r="B12" s="53" t="s">
        <v>143</v>
      </c>
      <c r="C12" s="25">
        <v>27</v>
      </c>
      <c r="D12" s="25" t="s">
        <v>0</v>
      </c>
      <c r="E12" s="27">
        <v>0</v>
      </c>
      <c r="F12" s="27">
        <f t="shared" si="3"/>
        <v>0</v>
      </c>
      <c r="G12" s="27">
        <v>0</v>
      </c>
      <c r="H12" s="27">
        <f t="shared" si="1"/>
        <v>0</v>
      </c>
      <c r="I12" s="58">
        <f t="shared" si="2"/>
        <v>0</v>
      </c>
      <c r="K12" s="22"/>
    </row>
    <row r="13" spans="1:12" x14ac:dyDescent="0.25">
      <c r="A13" s="21" t="s">
        <v>19</v>
      </c>
      <c r="B13" s="54" t="s">
        <v>139</v>
      </c>
      <c r="C13" s="26">
        <v>109</v>
      </c>
      <c r="D13" s="24" t="s">
        <v>0</v>
      </c>
      <c r="E13" s="27">
        <v>0</v>
      </c>
      <c r="F13" s="27">
        <f t="shared" si="3"/>
        <v>0</v>
      </c>
      <c r="G13" s="27">
        <v>0</v>
      </c>
      <c r="H13" s="27">
        <f t="shared" si="1"/>
        <v>0</v>
      </c>
      <c r="I13" s="58">
        <f t="shared" si="2"/>
        <v>0</v>
      </c>
      <c r="K13" s="22"/>
    </row>
    <row r="14" spans="1:12" x14ac:dyDescent="0.25">
      <c r="A14" s="21" t="s">
        <v>20</v>
      </c>
      <c r="B14" s="54" t="s">
        <v>140</v>
      </c>
      <c r="C14" s="26">
        <v>38</v>
      </c>
      <c r="D14" s="24" t="s">
        <v>0</v>
      </c>
      <c r="E14" s="27">
        <v>0</v>
      </c>
      <c r="F14" s="27">
        <f t="shared" si="3"/>
        <v>0</v>
      </c>
      <c r="G14" s="27">
        <v>0</v>
      </c>
      <c r="H14" s="27">
        <f t="shared" si="1"/>
        <v>0</v>
      </c>
      <c r="I14" s="58">
        <f t="shared" si="2"/>
        <v>0</v>
      </c>
      <c r="K14" s="22"/>
    </row>
    <row r="15" spans="1:12" x14ac:dyDescent="0.25">
      <c r="A15" s="21" t="s">
        <v>21</v>
      </c>
      <c r="B15" s="54" t="s">
        <v>141</v>
      </c>
      <c r="C15" s="26">
        <v>74</v>
      </c>
      <c r="D15" s="24" t="s">
        <v>0</v>
      </c>
      <c r="E15" s="27">
        <v>0</v>
      </c>
      <c r="F15" s="27">
        <f t="shared" si="3"/>
        <v>0</v>
      </c>
      <c r="G15" s="27">
        <v>0</v>
      </c>
      <c r="H15" s="27">
        <f t="shared" si="1"/>
        <v>0</v>
      </c>
      <c r="I15" s="58">
        <f t="shared" si="2"/>
        <v>0</v>
      </c>
      <c r="K15" s="22"/>
    </row>
    <row r="16" spans="1:12" x14ac:dyDescent="0.25">
      <c r="A16" s="21" t="s">
        <v>22</v>
      </c>
      <c r="B16" s="53" t="s">
        <v>28</v>
      </c>
      <c r="C16" s="25">
        <v>16</v>
      </c>
      <c r="D16" s="25" t="s">
        <v>0</v>
      </c>
      <c r="E16" s="27">
        <v>0</v>
      </c>
      <c r="F16" s="27">
        <f t="shared" si="3"/>
        <v>0</v>
      </c>
      <c r="G16" s="27">
        <v>0</v>
      </c>
      <c r="H16" s="27">
        <f t="shared" si="1"/>
        <v>0</v>
      </c>
      <c r="I16" s="58">
        <f t="shared" si="2"/>
        <v>0</v>
      </c>
      <c r="K16" s="22"/>
    </row>
    <row r="17" spans="1:11" x14ac:dyDescent="0.25">
      <c r="A17" s="8" t="s">
        <v>23</v>
      </c>
      <c r="B17" s="53" t="s">
        <v>30</v>
      </c>
      <c r="C17" s="25">
        <v>27</v>
      </c>
      <c r="D17" s="25" t="s">
        <v>0</v>
      </c>
      <c r="E17" s="27">
        <v>0</v>
      </c>
      <c r="F17" s="27">
        <f t="shared" si="3"/>
        <v>0</v>
      </c>
      <c r="G17" s="27">
        <v>0</v>
      </c>
      <c r="H17" s="27">
        <f t="shared" si="1"/>
        <v>0</v>
      </c>
      <c r="I17" s="58">
        <f t="shared" si="2"/>
        <v>0</v>
      </c>
      <c r="K17" s="31"/>
    </row>
    <row r="18" spans="1:11" x14ac:dyDescent="0.25">
      <c r="A18" s="8" t="s">
        <v>24</v>
      </c>
      <c r="B18" s="53" t="s">
        <v>32</v>
      </c>
      <c r="C18" s="25">
        <v>2640</v>
      </c>
      <c r="D18" s="25" t="s">
        <v>1</v>
      </c>
      <c r="E18" s="27">
        <v>0</v>
      </c>
      <c r="F18" s="27">
        <f t="shared" si="3"/>
        <v>0</v>
      </c>
      <c r="G18" s="27">
        <v>0</v>
      </c>
      <c r="H18" s="27">
        <f t="shared" si="1"/>
        <v>0</v>
      </c>
      <c r="I18" s="58">
        <f t="shared" si="2"/>
        <v>0</v>
      </c>
      <c r="K18" s="31"/>
    </row>
    <row r="19" spans="1:11" ht="15" customHeight="1" x14ac:dyDescent="0.25">
      <c r="A19" s="8" t="s">
        <v>25</v>
      </c>
      <c r="B19" s="69" t="s">
        <v>144</v>
      </c>
      <c r="C19" s="25">
        <v>264</v>
      </c>
      <c r="D19" s="25" t="s">
        <v>0</v>
      </c>
      <c r="E19" s="27">
        <v>0</v>
      </c>
      <c r="F19" s="27">
        <f t="shared" si="3"/>
        <v>0</v>
      </c>
      <c r="G19" s="27">
        <v>0</v>
      </c>
      <c r="H19" s="27">
        <f t="shared" si="1"/>
        <v>0</v>
      </c>
      <c r="I19" s="58">
        <f t="shared" si="2"/>
        <v>0</v>
      </c>
      <c r="K19" s="31"/>
    </row>
    <row r="20" spans="1:11" x14ac:dyDescent="0.25">
      <c r="A20" s="8" t="s">
        <v>26</v>
      </c>
      <c r="B20" s="53" t="s">
        <v>34</v>
      </c>
      <c r="C20" s="25">
        <v>1</v>
      </c>
      <c r="D20" s="25" t="s">
        <v>35</v>
      </c>
      <c r="E20" s="27">
        <v>0</v>
      </c>
      <c r="F20" s="27">
        <f t="shared" si="3"/>
        <v>0</v>
      </c>
      <c r="G20" s="27">
        <v>0</v>
      </c>
      <c r="H20" s="27">
        <f t="shared" si="1"/>
        <v>0</v>
      </c>
      <c r="I20" s="58">
        <f t="shared" si="2"/>
        <v>0</v>
      </c>
      <c r="K20" s="31"/>
    </row>
    <row r="21" spans="1:11" x14ac:dyDescent="0.25">
      <c r="A21" s="8" t="s">
        <v>27</v>
      </c>
      <c r="B21" s="53" t="s">
        <v>37</v>
      </c>
      <c r="C21" s="25">
        <v>1</v>
      </c>
      <c r="D21" s="25" t="s">
        <v>35</v>
      </c>
      <c r="E21" s="27">
        <v>0</v>
      </c>
      <c r="F21" s="27">
        <f t="shared" si="3"/>
        <v>0</v>
      </c>
      <c r="G21" s="27">
        <v>0</v>
      </c>
      <c r="H21" s="27">
        <f t="shared" si="1"/>
        <v>0</v>
      </c>
      <c r="I21" s="58">
        <f t="shared" si="2"/>
        <v>0</v>
      </c>
    </row>
    <row r="22" spans="1:11" x14ac:dyDescent="0.25">
      <c r="A22" s="8" t="s">
        <v>29</v>
      </c>
      <c r="B22" s="53" t="s">
        <v>39</v>
      </c>
      <c r="C22" s="25">
        <v>50</v>
      </c>
      <c r="D22" s="25" t="s">
        <v>2</v>
      </c>
      <c r="E22" s="27">
        <v>0</v>
      </c>
      <c r="F22" s="27">
        <f t="shared" si="3"/>
        <v>0</v>
      </c>
      <c r="G22" s="27">
        <v>0</v>
      </c>
      <c r="H22" s="27">
        <f t="shared" si="1"/>
        <v>0</v>
      </c>
      <c r="I22" s="58">
        <f t="shared" si="2"/>
        <v>0</v>
      </c>
    </row>
    <row r="23" spans="1:11" x14ac:dyDescent="0.25">
      <c r="A23" s="8" t="s">
        <v>31</v>
      </c>
      <c r="B23" s="53" t="s">
        <v>41</v>
      </c>
      <c r="C23" s="25">
        <v>400</v>
      </c>
      <c r="D23" s="25" t="s">
        <v>2</v>
      </c>
      <c r="E23" s="27">
        <v>0</v>
      </c>
      <c r="F23" s="27">
        <f t="shared" si="3"/>
        <v>0</v>
      </c>
      <c r="G23" s="27">
        <v>0</v>
      </c>
      <c r="H23" s="27">
        <f t="shared" si="1"/>
        <v>0</v>
      </c>
      <c r="I23" s="58">
        <f t="shared" si="2"/>
        <v>0</v>
      </c>
      <c r="J23" s="22"/>
    </row>
    <row r="24" spans="1:11" x14ac:dyDescent="0.25">
      <c r="A24" s="8" t="s">
        <v>33</v>
      </c>
      <c r="B24" s="53" t="s">
        <v>42</v>
      </c>
      <c r="C24" s="25">
        <v>3</v>
      </c>
      <c r="D24" s="25" t="s">
        <v>0</v>
      </c>
      <c r="E24" s="27">
        <v>0</v>
      </c>
      <c r="F24" s="27">
        <f t="shared" si="3"/>
        <v>0</v>
      </c>
      <c r="G24" s="27">
        <v>0</v>
      </c>
      <c r="H24" s="27">
        <f t="shared" si="1"/>
        <v>0</v>
      </c>
      <c r="I24" s="58">
        <f t="shared" si="2"/>
        <v>0</v>
      </c>
      <c r="J24" s="23"/>
    </row>
    <row r="25" spans="1:11" x14ac:dyDescent="0.25">
      <c r="A25" s="8" t="s">
        <v>36</v>
      </c>
      <c r="B25" s="53" t="s">
        <v>44</v>
      </c>
      <c r="C25" s="25">
        <v>1</v>
      </c>
      <c r="D25" s="25" t="s">
        <v>35</v>
      </c>
      <c r="E25" s="27">
        <v>0</v>
      </c>
      <c r="F25" s="27">
        <f t="shared" si="3"/>
        <v>0</v>
      </c>
      <c r="G25" s="27">
        <v>0</v>
      </c>
      <c r="H25" s="27">
        <f t="shared" si="1"/>
        <v>0</v>
      </c>
      <c r="I25" s="58">
        <f t="shared" si="2"/>
        <v>0</v>
      </c>
      <c r="J25" s="23"/>
    </row>
    <row r="26" spans="1:11" ht="15.75" thickBot="1" x14ac:dyDescent="0.3">
      <c r="A26" s="9" t="s">
        <v>38</v>
      </c>
      <c r="B26" s="55" t="s">
        <v>46</v>
      </c>
      <c r="C26" s="100">
        <v>1</v>
      </c>
      <c r="D26" s="100" t="s">
        <v>0</v>
      </c>
      <c r="E26" s="101">
        <v>0</v>
      </c>
      <c r="F26" s="101">
        <f t="shared" si="3"/>
        <v>0</v>
      </c>
      <c r="G26" s="27">
        <v>0</v>
      </c>
      <c r="H26" s="101">
        <f t="shared" si="1"/>
        <v>0</v>
      </c>
      <c r="I26" s="102">
        <f t="shared" si="2"/>
        <v>0</v>
      </c>
      <c r="J26" s="23"/>
    </row>
    <row r="27" spans="1:11" ht="15.75" thickBot="1" x14ac:dyDescent="0.3">
      <c r="B27" s="56"/>
      <c r="C27" s="31"/>
      <c r="D27" s="31"/>
      <c r="E27" s="57"/>
      <c r="F27" s="142"/>
      <c r="G27" s="57"/>
      <c r="H27" s="142"/>
      <c r="I27" s="142"/>
    </row>
    <row r="28" spans="1:11" x14ac:dyDescent="0.25">
      <c r="B28" s="160" t="s">
        <v>138</v>
      </c>
      <c r="C28" s="161"/>
      <c r="D28" s="161"/>
      <c r="E28" s="161"/>
      <c r="F28" s="161"/>
      <c r="G28" s="162"/>
      <c r="H28" s="106" t="s">
        <v>49</v>
      </c>
      <c r="I28" s="103">
        <f>SUM(I8:I26)</f>
        <v>0</v>
      </c>
    </row>
    <row r="29" spans="1:11" x14ac:dyDescent="0.25">
      <c r="B29" s="163" t="s">
        <v>48</v>
      </c>
      <c r="C29" s="164"/>
      <c r="D29" s="164"/>
      <c r="E29" s="164"/>
      <c r="F29" s="164"/>
      <c r="G29" s="165"/>
      <c r="H29" s="107" t="s">
        <v>49</v>
      </c>
      <c r="I29" s="104">
        <f>SUM(I28*21%)</f>
        <v>0</v>
      </c>
    </row>
    <row r="30" spans="1:11" ht="15.75" thickBot="1" x14ac:dyDescent="0.3">
      <c r="B30" s="166" t="s">
        <v>50</v>
      </c>
      <c r="C30" s="167"/>
      <c r="D30" s="167"/>
      <c r="E30" s="167"/>
      <c r="F30" s="167"/>
      <c r="G30" s="168"/>
      <c r="H30" s="108" t="s">
        <v>49</v>
      </c>
      <c r="I30" s="105">
        <f>SUM(I28:I29)</f>
        <v>0</v>
      </c>
    </row>
    <row r="31" spans="1:11" ht="15.75" thickBot="1" x14ac:dyDescent="0.3">
      <c r="B31" s="13"/>
    </row>
    <row r="32" spans="1:11" s="36" customFormat="1" hidden="1" x14ac:dyDescent="0.25">
      <c r="A32" s="34"/>
      <c r="B32" s="35"/>
      <c r="E32" s="37"/>
      <c r="F32" s="37"/>
      <c r="G32" s="37"/>
      <c r="H32" s="37"/>
      <c r="I32" s="37"/>
    </row>
    <row r="33" spans="1:9" s="36" customFormat="1" hidden="1" x14ac:dyDescent="0.25">
      <c r="A33" s="34"/>
      <c r="B33" s="34"/>
      <c r="E33" s="37"/>
      <c r="F33" s="37"/>
      <c r="G33" s="37"/>
      <c r="H33" s="37"/>
      <c r="I33" s="37"/>
    </row>
    <row r="34" spans="1:9" s="36" customFormat="1" hidden="1" x14ac:dyDescent="0.25">
      <c r="A34" s="34"/>
      <c r="B34" s="38"/>
      <c r="E34" s="37"/>
      <c r="F34" s="37"/>
      <c r="G34" s="37"/>
      <c r="H34" s="37"/>
      <c r="I34" s="37"/>
    </row>
    <row r="35" spans="1:9" s="36" customFormat="1" hidden="1" x14ac:dyDescent="0.25">
      <c r="A35" s="34"/>
      <c r="B35" s="34"/>
      <c r="E35" s="37"/>
      <c r="F35" s="37"/>
      <c r="G35" s="37"/>
      <c r="H35" s="37"/>
      <c r="I35" s="37"/>
    </row>
    <row r="36" spans="1:9" s="36" customFormat="1" hidden="1" x14ac:dyDescent="0.25">
      <c r="A36" s="34"/>
      <c r="B36" s="38"/>
      <c r="E36" s="37"/>
      <c r="F36" s="37"/>
      <c r="G36" s="37"/>
      <c r="H36" s="37"/>
      <c r="I36" s="37"/>
    </row>
    <row r="37" spans="1:9" s="36" customFormat="1" hidden="1" x14ac:dyDescent="0.25">
      <c r="A37" s="34"/>
      <c r="B37" s="34"/>
      <c r="E37" s="37"/>
      <c r="F37" s="37"/>
      <c r="G37" s="37"/>
      <c r="H37" s="37"/>
      <c r="I37" s="37"/>
    </row>
    <row r="38" spans="1:9" s="36" customFormat="1" ht="15.75" hidden="1" x14ac:dyDescent="0.25">
      <c r="A38" s="34"/>
      <c r="B38" s="39"/>
      <c r="C38" s="40"/>
      <c r="D38" s="40"/>
      <c r="E38" s="41"/>
      <c r="F38" s="41"/>
      <c r="G38" s="41"/>
      <c r="H38" s="41"/>
      <c r="I38" s="41"/>
    </row>
    <row r="39" spans="1:9" s="36" customFormat="1" hidden="1" x14ac:dyDescent="0.25">
      <c r="A39" s="34"/>
      <c r="B39" s="34"/>
      <c r="E39" s="37"/>
      <c r="F39" s="37"/>
      <c r="G39" s="37"/>
      <c r="H39" s="37"/>
      <c r="I39" s="37"/>
    </row>
    <row r="40" spans="1:9" s="36" customFormat="1" ht="15.75" hidden="1" x14ac:dyDescent="0.25">
      <c r="A40" s="34"/>
      <c r="B40" s="42"/>
      <c r="C40" s="43"/>
      <c r="D40" s="43"/>
      <c r="E40" s="44"/>
      <c r="F40" s="44"/>
      <c r="G40" s="44"/>
      <c r="H40" s="44"/>
      <c r="I40" s="44"/>
    </row>
    <row r="41" spans="1:9" s="36" customFormat="1" ht="15.75" thickBot="1" x14ac:dyDescent="0.3">
      <c r="A41" s="34"/>
      <c r="B41" s="169" t="s">
        <v>180</v>
      </c>
      <c r="C41" s="146"/>
      <c r="D41" s="146"/>
      <c r="E41" s="146"/>
      <c r="F41" s="146"/>
      <c r="G41" s="146"/>
      <c r="H41" s="146"/>
      <c r="I41" s="147"/>
    </row>
    <row r="42" spans="1:9" s="36" customFormat="1" ht="18.75" x14ac:dyDescent="0.3">
      <c r="A42" s="34"/>
      <c r="B42" s="45"/>
      <c r="C42" s="46"/>
      <c r="D42" s="46"/>
      <c r="E42" s="47"/>
      <c r="F42" s="47"/>
      <c r="G42" s="47"/>
      <c r="H42" s="47"/>
      <c r="I42" s="52"/>
    </row>
    <row r="43" spans="1:9" s="36" customFormat="1" x14ac:dyDescent="0.25">
      <c r="A43" s="34"/>
      <c r="B43" s="34"/>
      <c r="E43" s="37"/>
      <c r="F43" s="37"/>
      <c r="G43" s="37"/>
      <c r="H43" s="37"/>
      <c r="I43" s="37"/>
    </row>
  </sheetData>
  <mergeCells count="9">
    <mergeCell ref="B28:G28"/>
    <mergeCell ref="B29:G29"/>
    <mergeCell ref="B30:G30"/>
    <mergeCell ref="B41:I41"/>
    <mergeCell ref="A1:I1"/>
    <mergeCell ref="B2:I2"/>
    <mergeCell ref="B3:I3"/>
    <mergeCell ref="B4:I4"/>
    <mergeCell ref="B5:I5"/>
  </mergeCells>
  <phoneticPr fontId="21" type="noConversion"/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90" orientation="landscape" r:id="rId1"/>
  <headerFooter>
    <oddHeader>&amp;LROZPOČET - VÝKAZ VÝMĚR - EFEKT 2021 - 122D22100 1356</oddHeader>
    <oddFooter>&amp;LSNÍŽENÍ ENERGETICKÉ NÁROČNOSTI VO KOLÍN III. ETAPA - ZÁŘÍ 2021&amp;R&amp;P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8"/>
  <sheetViews>
    <sheetView topLeftCell="A73" zoomScale="110" zoomScaleNormal="110" workbookViewId="0">
      <selection activeCell="C93" sqref="C93"/>
    </sheetView>
  </sheetViews>
  <sheetFormatPr defaultRowHeight="15" x14ac:dyDescent="0.25"/>
  <cols>
    <col min="1" max="1" width="11.140625" style="10" customWidth="1"/>
    <col min="2" max="2" width="57.28515625" style="10" customWidth="1"/>
    <col min="3" max="3" width="8" bestFit="1" customWidth="1"/>
    <col min="4" max="4" width="5.28515625" bestFit="1" customWidth="1"/>
    <col min="5" max="5" width="10" style="11" bestFit="1" customWidth="1"/>
    <col min="6" max="7" width="10" style="11" customWidth="1"/>
    <col min="8" max="8" width="10" style="57" customWidth="1"/>
    <col min="9" max="9" width="16.140625" style="11" bestFit="1" customWidth="1"/>
    <col min="11" max="11" width="0" style="31" hidden="1" customWidth="1"/>
    <col min="12" max="12" width="16.85546875" style="31" hidden="1" customWidth="1"/>
    <col min="13" max="13" width="0" style="31" hidden="1" customWidth="1"/>
  </cols>
  <sheetData>
    <row r="1" spans="1:12" ht="21" x14ac:dyDescent="0.35">
      <c r="A1" s="170" t="s">
        <v>123</v>
      </c>
      <c r="B1" s="171"/>
      <c r="C1" s="171"/>
      <c r="D1" s="171"/>
      <c r="E1" s="171"/>
      <c r="F1" s="171"/>
      <c r="G1" s="171"/>
      <c r="H1" s="189"/>
      <c r="I1" s="172"/>
    </row>
    <row r="2" spans="1:12" ht="33" customHeight="1" x14ac:dyDescent="0.25">
      <c r="A2" s="60" t="s">
        <v>3</v>
      </c>
      <c r="B2" s="173" t="s">
        <v>95</v>
      </c>
      <c r="C2" s="173"/>
      <c r="D2" s="173"/>
      <c r="E2" s="173"/>
      <c r="F2" s="173"/>
      <c r="G2" s="173"/>
      <c r="H2" s="190"/>
      <c r="I2" s="174"/>
    </row>
    <row r="3" spans="1:12" ht="33.75" customHeight="1" x14ac:dyDescent="0.25">
      <c r="A3" s="60" t="s">
        <v>4</v>
      </c>
      <c r="B3" s="191" t="s">
        <v>124</v>
      </c>
      <c r="C3" s="191"/>
      <c r="D3" s="191"/>
      <c r="E3" s="191"/>
      <c r="F3" s="191"/>
      <c r="G3" s="191"/>
      <c r="H3" s="192"/>
      <c r="I3" s="193"/>
    </row>
    <row r="4" spans="1:12" x14ac:dyDescent="0.25">
      <c r="A4" s="60" t="s">
        <v>5</v>
      </c>
      <c r="B4" s="178" t="s">
        <v>178</v>
      </c>
      <c r="C4" s="178"/>
      <c r="D4" s="178"/>
      <c r="E4" s="178"/>
      <c r="F4" s="178"/>
      <c r="G4" s="178"/>
      <c r="H4" s="194"/>
      <c r="I4" s="179"/>
    </row>
    <row r="5" spans="1:12" ht="15.75" thickBot="1" x14ac:dyDescent="0.3">
      <c r="A5" s="135" t="s">
        <v>6</v>
      </c>
      <c r="B5" s="180" t="s">
        <v>122</v>
      </c>
      <c r="C5" s="180"/>
      <c r="D5" s="180"/>
      <c r="E5" s="180"/>
      <c r="F5" s="180"/>
      <c r="G5" s="180"/>
      <c r="H5" s="195"/>
      <c r="I5" s="181"/>
    </row>
    <row r="6" spans="1:12" ht="15.75" thickBot="1" x14ac:dyDescent="0.3">
      <c r="A6" s="5"/>
      <c r="B6" s="5"/>
      <c r="C6" s="6"/>
      <c r="D6" s="6"/>
      <c r="E6" s="7"/>
      <c r="F6" s="7"/>
      <c r="G6" s="7"/>
      <c r="H6" s="37"/>
      <c r="I6" s="7"/>
    </row>
    <row r="7" spans="1:12" ht="33.75" x14ac:dyDescent="0.25">
      <c r="A7" s="14" t="s">
        <v>7</v>
      </c>
      <c r="B7" s="15" t="s">
        <v>8</v>
      </c>
      <c r="C7" s="64" t="s">
        <v>9</v>
      </c>
      <c r="D7" s="64" t="s">
        <v>10</v>
      </c>
      <c r="E7" s="68" t="s">
        <v>184</v>
      </c>
      <c r="F7" s="68" t="s">
        <v>181</v>
      </c>
      <c r="G7" s="68" t="s">
        <v>183</v>
      </c>
      <c r="H7" s="68" t="s">
        <v>182</v>
      </c>
      <c r="I7" s="65" t="s">
        <v>51</v>
      </c>
    </row>
    <row r="8" spans="1:12" ht="36.75" customHeight="1" x14ac:dyDescent="0.3">
      <c r="A8" s="184" t="s">
        <v>98</v>
      </c>
      <c r="B8" s="185"/>
      <c r="C8" s="186"/>
      <c r="D8" s="186"/>
      <c r="E8" s="186"/>
      <c r="F8" s="186"/>
      <c r="G8" s="186"/>
      <c r="H8" s="187"/>
      <c r="I8" s="188"/>
    </row>
    <row r="9" spans="1:12" x14ac:dyDescent="0.25">
      <c r="A9" s="17" t="s">
        <v>11</v>
      </c>
      <c r="B9" s="18" t="s">
        <v>96</v>
      </c>
      <c r="C9" s="19">
        <v>1</v>
      </c>
      <c r="D9" s="19" t="s">
        <v>0</v>
      </c>
      <c r="E9" s="30">
        <v>0</v>
      </c>
      <c r="F9" s="30">
        <f>SUM(C9*E9)</f>
        <v>0</v>
      </c>
      <c r="G9" s="30">
        <v>0</v>
      </c>
      <c r="H9" s="20">
        <f>SUM(C9*G9)</f>
        <v>0</v>
      </c>
      <c r="I9" s="59">
        <f>SUM(F9+H9)</f>
        <v>0</v>
      </c>
    </row>
    <row r="10" spans="1:12" ht="45" customHeight="1" x14ac:dyDescent="0.25">
      <c r="A10" s="17" t="s">
        <v>13</v>
      </c>
      <c r="B10" s="61" t="s">
        <v>187</v>
      </c>
      <c r="C10" s="19">
        <v>1</v>
      </c>
      <c r="D10" s="19" t="s">
        <v>0</v>
      </c>
      <c r="E10" s="30">
        <v>0</v>
      </c>
      <c r="F10" s="30">
        <f t="shared" ref="F10:F20" si="0">SUM(C10*E10)</f>
        <v>0</v>
      </c>
      <c r="G10" s="30">
        <v>0</v>
      </c>
      <c r="H10" s="20">
        <f t="shared" ref="H10:H20" si="1">SUM(C10*G10)</f>
        <v>0</v>
      </c>
      <c r="I10" s="59">
        <f t="shared" ref="I10:I20" si="2">SUM(F10+H10)</f>
        <v>0</v>
      </c>
    </row>
    <row r="11" spans="1:12" x14ac:dyDescent="0.25">
      <c r="A11" s="17" t="s">
        <v>15</v>
      </c>
      <c r="B11" s="18" t="s">
        <v>186</v>
      </c>
      <c r="C11" s="19">
        <v>1</v>
      </c>
      <c r="D11" s="19" t="s">
        <v>0</v>
      </c>
      <c r="E11" s="30">
        <v>0</v>
      </c>
      <c r="F11" s="30">
        <f t="shared" si="0"/>
        <v>0</v>
      </c>
      <c r="G11" s="30">
        <v>0</v>
      </c>
      <c r="H11" s="20">
        <f t="shared" si="1"/>
        <v>0</v>
      </c>
      <c r="I11" s="59">
        <f t="shared" si="2"/>
        <v>0</v>
      </c>
    </row>
    <row r="12" spans="1:12" x14ac:dyDescent="0.25">
      <c r="A12" s="17" t="s">
        <v>16</v>
      </c>
      <c r="B12" s="18" t="s">
        <v>101</v>
      </c>
      <c r="C12" s="19">
        <v>1</v>
      </c>
      <c r="D12" s="19" t="s">
        <v>0</v>
      </c>
      <c r="E12" s="30">
        <v>0</v>
      </c>
      <c r="F12" s="30">
        <f t="shared" si="0"/>
        <v>0</v>
      </c>
      <c r="G12" s="30">
        <v>0</v>
      </c>
      <c r="H12" s="20">
        <f t="shared" si="1"/>
        <v>0</v>
      </c>
      <c r="I12" s="59">
        <f t="shared" si="2"/>
        <v>0</v>
      </c>
    </row>
    <row r="13" spans="1:12" x14ac:dyDescent="0.25">
      <c r="A13" s="17" t="s">
        <v>17</v>
      </c>
      <c r="B13" s="18" t="s">
        <v>102</v>
      </c>
      <c r="C13" s="19">
        <v>1</v>
      </c>
      <c r="D13" s="19" t="s">
        <v>0</v>
      </c>
      <c r="E13" s="30">
        <v>0</v>
      </c>
      <c r="F13" s="30">
        <f t="shared" si="0"/>
        <v>0</v>
      </c>
      <c r="G13" s="30">
        <v>0</v>
      </c>
      <c r="H13" s="20">
        <f t="shared" si="1"/>
        <v>0</v>
      </c>
      <c r="I13" s="59">
        <f t="shared" si="2"/>
        <v>0</v>
      </c>
    </row>
    <row r="14" spans="1:12" x14ac:dyDescent="0.25">
      <c r="A14" s="17" t="s">
        <v>19</v>
      </c>
      <c r="B14" s="18" t="s">
        <v>97</v>
      </c>
      <c r="C14" s="19">
        <v>1</v>
      </c>
      <c r="D14" s="19" t="s">
        <v>0</v>
      </c>
      <c r="E14" s="30">
        <v>0</v>
      </c>
      <c r="F14" s="30">
        <f t="shared" si="0"/>
        <v>0</v>
      </c>
      <c r="G14" s="30">
        <v>0</v>
      </c>
      <c r="H14" s="20">
        <f t="shared" si="1"/>
        <v>0</v>
      </c>
      <c r="I14" s="59">
        <f t="shared" si="2"/>
        <v>0</v>
      </c>
    </row>
    <row r="15" spans="1:12" x14ac:dyDescent="0.25">
      <c r="A15" s="17" t="s">
        <v>20</v>
      </c>
      <c r="B15" s="18" t="s">
        <v>52</v>
      </c>
      <c r="C15" s="19">
        <v>1</v>
      </c>
      <c r="D15" s="19" t="s">
        <v>0</v>
      </c>
      <c r="E15" s="30">
        <v>0</v>
      </c>
      <c r="F15" s="30">
        <f t="shared" si="0"/>
        <v>0</v>
      </c>
      <c r="G15" s="30">
        <v>0</v>
      </c>
      <c r="H15" s="20">
        <f t="shared" si="1"/>
        <v>0</v>
      </c>
      <c r="I15" s="59">
        <f t="shared" si="2"/>
        <v>0</v>
      </c>
      <c r="L15" s="57">
        <f>SUM(H14:H15)</f>
        <v>0</v>
      </c>
    </row>
    <row r="16" spans="1:12" x14ac:dyDescent="0.25">
      <c r="A16" s="17" t="s">
        <v>21</v>
      </c>
      <c r="B16" s="18" t="s">
        <v>53</v>
      </c>
      <c r="C16" s="19">
        <v>8</v>
      </c>
      <c r="D16" s="19" t="s">
        <v>1</v>
      </c>
      <c r="E16" s="30">
        <v>0</v>
      </c>
      <c r="F16" s="30">
        <f t="shared" si="0"/>
        <v>0</v>
      </c>
      <c r="G16" s="30">
        <v>0</v>
      </c>
      <c r="H16" s="20">
        <f t="shared" si="1"/>
        <v>0</v>
      </c>
      <c r="I16" s="59">
        <f t="shared" si="2"/>
        <v>0</v>
      </c>
    </row>
    <row r="17" spans="1:13" x14ac:dyDescent="0.25">
      <c r="A17" s="17" t="s">
        <v>22</v>
      </c>
      <c r="B17" s="18" t="s">
        <v>54</v>
      </c>
      <c r="C17" s="19">
        <v>8</v>
      </c>
      <c r="D17" s="19" t="s">
        <v>1</v>
      </c>
      <c r="E17" s="30">
        <v>0</v>
      </c>
      <c r="F17" s="30">
        <f t="shared" si="0"/>
        <v>0</v>
      </c>
      <c r="G17" s="30">
        <v>0</v>
      </c>
      <c r="H17" s="20">
        <f t="shared" si="1"/>
        <v>0</v>
      </c>
      <c r="I17" s="59">
        <f t="shared" si="2"/>
        <v>0</v>
      </c>
    </row>
    <row r="18" spans="1:13" x14ac:dyDescent="0.25">
      <c r="A18" s="17" t="s">
        <v>23</v>
      </c>
      <c r="B18" s="18" t="s">
        <v>55</v>
      </c>
      <c r="C18" s="19">
        <v>8</v>
      </c>
      <c r="D18" s="19" t="s">
        <v>1</v>
      </c>
      <c r="E18" s="30">
        <v>0</v>
      </c>
      <c r="F18" s="30">
        <f t="shared" si="0"/>
        <v>0</v>
      </c>
      <c r="G18" s="30">
        <v>0</v>
      </c>
      <c r="H18" s="20">
        <f t="shared" si="1"/>
        <v>0</v>
      </c>
      <c r="I18" s="59">
        <f t="shared" si="2"/>
        <v>0</v>
      </c>
    </row>
    <row r="19" spans="1:13" x14ac:dyDescent="0.25">
      <c r="A19" s="17" t="s">
        <v>24</v>
      </c>
      <c r="B19" s="18" t="s">
        <v>56</v>
      </c>
      <c r="C19" s="19">
        <v>1</v>
      </c>
      <c r="D19" s="19" t="s">
        <v>35</v>
      </c>
      <c r="E19" s="30">
        <v>0</v>
      </c>
      <c r="F19" s="30">
        <f t="shared" si="0"/>
        <v>0</v>
      </c>
      <c r="G19" s="30">
        <v>0</v>
      </c>
      <c r="H19" s="20">
        <f t="shared" si="1"/>
        <v>0</v>
      </c>
      <c r="I19" s="59">
        <f t="shared" si="2"/>
        <v>0</v>
      </c>
      <c r="L19" s="57">
        <f>SUM(F9:F20)</f>
        <v>0</v>
      </c>
    </row>
    <row r="20" spans="1:13" x14ac:dyDescent="0.25">
      <c r="A20" s="17" t="s">
        <v>25</v>
      </c>
      <c r="B20" s="18" t="s">
        <v>58</v>
      </c>
      <c r="C20" s="19">
        <v>30</v>
      </c>
      <c r="D20" s="19" t="s">
        <v>0</v>
      </c>
      <c r="E20" s="30">
        <v>0</v>
      </c>
      <c r="F20" s="30">
        <f t="shared" si="0"/>
        <v>0</v>
      </c>
      <c r="G20" s="30">
        <v>0</v>
      </c>
      <c r="H20" s="20">
        <f t="shared" si="1"/>
        <v>0</v>
      </c>
      <c r="I20" s="59">
        <f t="shared" si="2"/>
        <v>0</v>
      </c>
      <c r="L20" s="57">
        <f>SUM(H9+H10+H11+H12+H13+H16+H17+H18+H19+H20)</f>
        <v>0</v>
      </c>
    </row>
    <row r="21" spans="1:13" s="116" customFormat="1" ht="19.5" thickBot="1" x14ac:dyDescent="0.35">
      <c r="A21" s="115"/>
      <c r="B21" s="203" t="s">
        <v>114</v>
      </c>
      <c r="C21" s="201"/>
      <c r="D21" s="201"/>
      <c r="E21" s="201"/>
      <c r="F21" s="201"/>
      <c r="G21" s="202"/>
      <c r="H21" s="132"/>
      <c r="I21" s="133">
        <f>SUM(I9:I20)</f>
        <v>0</v>
      </c>
      <c r="K21" s="136"/>
      <c r="L21" s="137"/>
      <c r="M21" s="136"/>
    </row>
    <row r="22" spans="1:13" ht="15.75" thickBot="1" x14ac:dyDescent="0.3">
      <c r="A22" s="204"/>
      <c r="B22" s="205"/>
      <c r="C22" s="206"/>
      <c r="D22" s="206"/>
      <c r="E22" s="206"/>
      <c r="F22" s="206"/>
      <c r="G22" s="206"/>
      <c r="H22" s="206"/>
      <c r="I22" s="206"/>
    </row>
    <row r="23" spans="1:13" ht="33.75" x14ac:dyDescent="0.25">
      <c r="A23" s="62" t="s">
        <v>7</v>
      </c>
      <c r="B23" s="63" t="s">
        <v>8</v>
      </c>
      <c r="C23" s="64" t="s">
        <v>9</v>
      </c>
      <c r="D23" s="64" t="s">
        <v>10</v>
      </c>
      <c r="E23" s="68" t="s">
        <v>184</v>
      </c>
      <c r="F23" s="68" t="s">
        <v>181</v>
      </c>
      <c r="G23" s="68" t="s">
        <v>183</v>
      </c>
      <c r="H23" s="68" t="s">
        <v>182</v>
      </c>
      <c r="I23" s="65" t="s">
        <v>51</v>
      </c>
    </row>
    <row r="24" spans="1:13" ht="18.75" x14ac:dyDescent="0.3">
      <c r="A24" s="209" t="s">
        <v>99</v>
      </c>
      <c r="B24" s="210"/>
      <c r="C24" s="211"/>
      <c r="D24" s="211"/>
      <c r="E24" s="211"/>
      <c r="F24" s="211"/>
      <c r="G24" s="211"/>
      <c r="H24" s="211"/>
      <c r="I24" s="212"/>
    </row>
    <row r="25" spans="1:13" x14ac:dyDescent="0.25">
      <c r="A25" s="16" t="s">
        <v>26</v>
      </c>
      <c r="B25" s="18" t="s">
        <v>100</v>
      </c>
      <c r="C25" s="19">
        <v>1</v>
      </c>
      <c r="D25" s="19" t="s">
        <v>0</v>
      </c>
      <c r="E25" s="30">
        <v>0</v>
      </c>
      <c r="F25" s="30">
        <f>SUM(C25*E25)</f>
        <v>0</v>
      </c>
      <c r="G25" s="30">
        <v>0</v>
      </c>
      <c r="H25" s="20">
        <f>SUM(C25*G25)</f>
        <v>0</v>
      </c>
      <c r="I25" s="59">
        <f>SUM(F25+H25)</f>
        <v>0</v>
      </c>
    </row>
    <row r="26" spans="1:13" ht="45" customHeight="1" x14ac:dyDescent="0.25">
      <c r="A26" s="16" t="s">
        <v>27</v>
      </c>
      <c r="B26" s="61" t="s">
        <v>188</v>
      </c>
      <c r="C26" s="19">
        <v>1</v>
      </c>
      <c r="D26" s="19" t="s">
        <v>0</v>
      </c>
      <c r="E26" s="30">
        <v>0</v>
      </c>
      <c r="F26" s="30">
        <f t="shared" ref="F26:F35" si="3">SUM(C26*E26)</f>
        <v>0</v>
      </c>
      <c r="G26" s="30">
        <v>0</v>
      </c>
      <c r="H26" s="20">
        <f t="shared" ref="H26:H35" si="4">SUM(C26*G26)</f>
        <v>0</v>
      </c>
      <c r="I26" s="59">
        <f t="shared" ref="I26:I35" si="5">SUM(F26+H26)</f>
        <v>0</v>
      </c>
    </row>
    <row r="27" spans="1:13" x14ac:dyDescent="0.25">
      <c r="A27" s="16" t="s">
        <v>29</v>
      </c>
      <c r="B27" s="18" t="s">
        <v>186</v>
      </c>
      <c r="C27" s="19">
        <v>1</v>
      </c>
      <c r="D27" s="19" t="s">
        <v>0</v>
      </c>
      <c r="E27" s="30">
        <v>0</v>
      </c>
      <c r="F27" s="30">
        <f t="shared" si="3"/>
        <v>0</v>
      </c>
      <c r="G27" s="30">
        <v>0</v>
      </c>
      <c r="H27" s="20">
        <f t="shared" si="4"/>
        <v>0</v>
      </c>
      <c r="I27" s="59">
        <f t="shared" si="5"/>
        <v>0</v>
      </c>
    </row>
    <row r="28" spans="1:13" x14ac:dyDescent="0.25">
      <c r="A28" s="16" t="s">
        <v>31</v>
      </c>
      <c r="B28" s="18" t="s">
        <v>103</v>
      </c>
      <c r="C28" s="19">
        <v>1</v>
      </c>
      <c r="D28" s="19" t="s">
        <v>0</v>
      </c>
      <c r="E28" s="30">
        <v>0</v>
      </c>
      <c r="F28" s="30">
        <f t="shared" si="3"/>
        <v>0</v>
      </c>
      <c r="G28" s="30">
        <v>0</v>
      </c>
      <c r="H28" s="20">
        <f t="shared" si="4"/>
        <v>0</v>
      </c>
      <c r="I28" s="59">
        <f t="shared" si="5"/>
        <v>0</v>
      </c>
    </row>
    <row r="29" spans="1:13" x14ac:dyDescent="0.25">
      <c r="A29" s="16" t="s">
        <v>33</v>
      </c>
      <c r="B29" s="18" t="s">
        <v>107</v>
      </c>
      <c r="C29" s="19">
        <v>1</v>
      </c>
      <c r="D29" s="19" t="s">
        <v>0</v>
      </c>
      <c r="E29" s="30">
        <v>0</v>
      </c>
      <c r="F29" s="30">
        <f t="shared" si="3"/>
        <v>0</v>
      </c>
      <c r="G29" s="30">
        <v>0</v>
      </c>
      <c r="H29" s="20">
        <f t="shared" si="4"/>
        <v>0</v>
      </c>
      <c r="I29" s="59">
        <f t="shared" si="5"/>
        <v>0</v>
      </c>
    </row>
    <row r="30" spans="1:13" x14ac:dyDescent="0.25">
      <c r="A30" s="16" t="s">
        <v>36</v>
      </c>
      <c r="B30" s="18" t="s">
        <v>52</v>
      </c>
      <c r="C30" s="19">
        <v>1</v>
      </c>
      <c r="D30" s="19" t="s">
        <v>0</v>
      </c>
      <c r="E30" s="30">
        <v>0</v>
      </c>
      <c r="F30" s="30">
        <f t="shared" si="3"/>
        <v>0</v>
      </c>
      <c r="G30" s="30">
        <v>0</v>
      </c>
      <c r="H30" s="20">
        <f t="shared" si="4"/>
        <v>0</v>
      </c>
      <c r="I30" s="59">
        <f t="shared" si="5"/>
        <v>0</v>
      </c>
      <c r="L30" s="57">
        <f>SUM(H29:H30)</f>
        <v>0</v>
      </c>
    </row>
    <row r="31" spans="1:13" x14ac:dyDescent="0.25">
      <c r="A31" s="16" t="s">
        <v>38</v>
      </c>
      <c r="B31" s="18" t="s">
        <v>53</v>
      </c>
      <c r="C31" s="19">
        <v>10</v>
      </c>
      <c r="D31" s="19" t="s">
        <v>1</v>
      </c>
      <c r="E31" s="30">
        <v>0</v>
      </c>
      <c r="F31" s="30">
        <f t="shared" si="3"/>
        <v>0</v>
      </c>
      <c r="G31" s="30">
        <v>0</v>
      </c>
      <c r="H31" s="20">
        <f t="shared" si="4"/>
        <v>0</v>
      </c>
      <c r="I31" s="59">
        <f t="shared" si="5"/>
        <v>0</v>
      </c>
    </row>
    <row r="32" spans="1:13" x14ac:dyDescent="0.25">
      <c r="A32" s="16" t="s">
        <v>40</v>
      </c>
      <c r="B32" s="18" t="s">
        <v>54</v>
      </c>
      <c r="C32" s="19">
        <v>10</v>
      </c>
      <c r="D32" s="19" t="s">
        <v>1</v>
      </c>
      <c r="E32" s="30">
        <v>0</v>
      </c>
      <c r="F32" s="30">
        <f t="shared" si="3"/>
        <v>0</v>
      </c>
      <c r="G32" s="30">
        <v>0</v>
      </c>
      <c r="H32" s="20">
        <f t="shared" si="4"/>
        <v>0</v>
      </c>
      <c r="I32" s="59">
        <f t="shared" si="5"/>
        <v>0</v>
      </c>
    </row>
    <row r="33" spans="1:13" x14ac:dyDescent="0.25">
      <c r="A33" s="16" t="s">
        <v>125</v>
      </c>
      <c r="B33" s="18" t="s">
        <v>55</v>
      </c>
      <c r="C33" s="19">
        <v>10</v>
      </c>
      <c r="D33" s="19" t="s">
        <v>1</v>
      </c>
      <c r="E33" s="30">
        <v>0</v>
      </c>
      <c r="F33" s="30">
        <f t="shared" si="3"/>
        <v>0</v>
      </c>
      <c r="G33" s="30">
        <v>0</v>
      </c>
      <c r="H33" s="20">
        <f t="shared" si="4"/>
        <v>0</v>
      </c>
      <c r="I33" s="59">
        <f t="shared" si="5"/>
        <v>0</v>
      </c>
    </row>
    <row r="34" spans="1:13" x14ac:dyDescent="0.25">
      <c r="A34" s="16" t="s">
        <v>43</v>
      </c>
      <c r="B34" s="18" t="s">
        <v>56</v>
      </c>
      <c r="C34" s="19">
        <v>1</v>
      </c>
      <c r="D34" s="19" t="s">
        <v>35</v>
      </c>
      <c r="E34" s="30">
        <v>0</v>
      </c>
      <c r="F34" s="30">
        <f t="shared" si="3"/>
        <v>0</v>
      </c>
      <c r="G34" s="30">
        <v>0</v>
      </c>
      <c r="H34" s="20">
        <f t="shared" si="4"/>
        <v>0</v>
      </c>
      <c r="I34" s="59">
        <f t="shared" si="5"/>
        <v>0</v>
      </c>
      <c r="L34" s="57">
        <f>SUM(F25:F35)</f>
        <v>0</v>
      </c>
    </row>
    <row r="35" spans="1:13" x14ac:dyDescent="0.25">
      <c r="A35" s="16" t="s">
        <v>45</v>
      </c>
      <c r="B35" s="18" t="s">
        <v>58</v>
      </c>
      <c r="C35" s="19">
        <v>30</v>
      </c>
      <c r="D35" s="19" t="s">
        <v>0</v>
      </c>
      <c r="E35" s="30">
        <v>0</v>
      </c>
      <c r="F35" s="30">
        <f t="shared" si="3"/>
        <v>0</v>
      </c>
      <c r="G35" s="30">
        <v>0</v>
      </c>
      <c r="H35" s="20">
        <f t="shared" si="4"/>
        <v>0</v>
      </c>
      <c r="I35" s="59">
        <f t="shared" si="5"/>
        <v>0</v>
      </c>
      <c r="L35" s="57">
        <f>SUM(H25+H26+H27+H28+H31+H32+H33+H34+H35)</f>
        <v>0</v>
      </c>
    </row>
    <row r="36" spans="1:13" s="116" customFormat="1" ht="19.5" thickBot="1" x14ac:dyDescent="0.35">
      <c r="A36" s="115"/>
      <c r="B36" s="196" t="s">
        <v>104</v>
      </c>
      <c r="C36" s="197"/>
      <c r="D36" s="197"/>
      <c r="E36" s="197"/>
      <c r="F36" s="197"/>
      <c r="G36" s="197"/>
      <c r="H36" s="132"/>
      <c r="I36" s="133">
        <f>SUM(I25:I35)</f>
        <v>0</v>
      </c>
      <c r="K36" s="136"/>
      <c r="L36" s="137"/>
      <c r="M36" s="136"/>
    </row>
    <row r="37" spans="1:13" ht="15.75" thickBot="1" x14ac:dyDescent="0.3">
      <c r="A37" s="207"/>
      <c r="B37" s="208"/>
      <c r="C37" s="208"/>
      <c r="D37" s="208"/>
      <c r="E37" s="208"/>
      <c r="F37" s="208"/>
      <c r="G37" s="208"/>
      <c r="H37" s="208"/>
      <c r="I37" s="208"/>
    </row>
    <row r="38" spans="1:13" ht="33.75" x14ac:dyDescent="0.25">
      <c r="A38" s="62" t="s">
        <v>7</v>
      </c>
      <c r="B38" s="63" t="s">
        <v>8</v>
      </c>
      <c r="C38" s="64" t="s">
        <v>9</v>
      </c>
      <c r="D38" s="64" t="s">
        <v>10</v>
      </c>
      <c r="E38" s="68" t="s">
        <v>184</v>
      </c>
      <c r="F38" s="68" t="s">
        <v>181</v>
      </c>
      <c r="G38" s="68" t="s">
        <v>183</v>
      </c>
      <c r="H38" s="68" t="s">
        <v>182</v>
      </c>
      <c r="I38" s="65" t="s">
        <v>51</v>
      </c>
    </row>
    <row r="39" spans="1:13" ht="18.75" x14ac:dyDescent="0.3">
      <c r="A39" s="209" t="s">
        <v>105</v>
      </c>
      <c r="B39" s="210"/>
      <c r="C39" s="211"/>
      <c r="D39" s="211"/>
      <c r="E39" s="211"/>
      <c r="F39" s="211"/>
      <c r="G39" s="211"/>
      <c r="H39" s="211"/>
      <c r="I39" s="212"/>
    </row>
    <row r="40" spans="1:13" x14ac:dyDescent="0.25">
      <c r="A40" s="16" t="s">
        <v>126</v>
      </c>
      <c r="B40" s="18" t="s">
        <v>94</v>
      </c>
      <c r="C40" s="19">
        <v>1</v>
      </c>
      <c r="D40" s="19" t="s">
        <v>0</v>
      </c>
      <c r="E40" s="30">
        <v>0</v>
      </c>
      <c r="F40" s="30">
        <f>SUM(C40*E40)</f>
        <v>0</v>
      </c>
      <c r="G40" s="30">
        <v>0</v>
      </c>
      <c r="H40" s="20">
        <f>SUM(C40*G40)</f>
        <v>0</v>
      </c>
      <c r="I40" s="59">
        <f>SUM(F40+H40)</f>
        <v>0</v>
      </c>
    </row>
    <row r="41" spans="1:13" ht="45" customHeight="1" x14ac:dyDescent="0.25">
      <c r="A41" s="16" t="s">
        <v>57</v>
      </c>
      <c r="B41" s="61" t="s">
        <v>189</v>
      </c>
      <c r="C41" s="19">
        <v>1</v>
      </c>
      <c r="D41" s="19" t="s">
        <v>0</v>
      </c>
      <c r="E41" s="30">
        <v>0</v>
      </c>
      <c r="F41" s="30">
        <f t="shared" ref="F41:F50" si="6">SUM(C41*E41)</f>
        <v>0</v>
      </c>
      <c r="G41" s="30">
        <v>0</v>
      </c>
      <c r="H41" s="20">
        <f t="shared" ref="H41:H50" si="7">SUM(C41*G41)</f>
        <v>0</v>
      </c>
      <c r="I41" s="59">
        <f t="shared" ref="I41:I50" si="8">SUM(F41+H41)</f>
        <v>0</v>
      </c>
    </row>
    <row r="42" spans="1:13" x14ac:dyDescent="0.25">
      <c r="A42" s="16" t="s">
        <v>59</v>
      </c>
      <c r="B42" s="18" t="s">
        <v>186</v>
      </c>
      <c r="C42" s="19">
        <v>1</v>
      </c>
      <c r="D42" s="19" t="s">
        <v>0</v>
      </c>
      <c r="E42" s="30">
        <v>0</v>
      </c>
      <c r="F42" s="30">
        <f t="shared" si="6"/>
        <v>0</v>
      </c>
      <c r="G42" s="30">
        <v>0</v>
      </c>
      <c r="H42" s="20">
        <f t="shared" si="7"/>
        <v>0</v>
      </c>
      <c r="I42" s="59">
        <f t="shared" si="8"/>
        <v>0</v>
      </c>
    </row>
    <row r="43" spans="1:13" x14ac:dyDescent="0.25">
      <c r="A43" s="16" t="s">
        <v>60</v>
      </c>
      <c r="B43" s="18" t="s">
        <v>106</v>
      </c>
      <c r="C43" s="19">
        <v>1</v>
      </c>
      <c r="D43" s="19" t="s">
        <v>0</v>
      </c>
      <c r="E43" s="30">
        <v>0</v>
      </c>
      <c r="F43" s="30">
        <f t="shared" si="6"/>
        <v>0</v>
      </c>
      <c r="G43" s="30">
        <v>0</v>
      </c>
      <c r="H43" s="20">
        <f t="shared" si="7"/>
        <v>0</v>
      </c>
      <c r="I43" s="59">
        <f t="shared" si="8"/>
        <v>0</v>
      </c>
    </row>
    <row r="44" spans="1:13" x14ac:dyDescent="0.25">
      <c r="A44" s="16" t="s">
        <v>61</v>
      </c>
      <c r="B44" s="18" t="s">
        <v>81</v>
      </c>
      <c r="C44" s="19">
        <v>1</v>
      </c>
      <c r="D44" s="19" t="s">
        <v>0</v>
      </c>
      <c r="E44" s="30">
        <v>0</v>
      </c>
      <c r="F44" s="30">
        <f t="shared" si="6"/>
        <v>0</v>
      </c>
      <c r="G44" s="30">
        <v>0</v>
      </c>
      <c r="H44" s="20">
        <f t="shared" si="7"/>
        <v>0</v>
      </c>
      <c r="I44" s="59">
        <f t="shared" si="8"/>
        <v>0</v>
      </c>
    </row>
    <row r="45" spans="1:13" x14ac:dyDescent="0.25">
      <c r="A45" s="16" t="s">
        <v>62</v>
      </c>
      <c r="B45" s="18" t="s">
        <v>52</v>
      </c>
      <c r="C45" s="19">
        <v>1</v>
      </c>
      <c r="D45" s="19" t="s">
        <v>0</v>
      </c>
      <c r="E45" s="30">
        <v>0</v>
      </c>
      <c r="F45" s="30">
        <f t="shared" si="6"/>
        <v>0</v>
      </c>
      <c r="G45" s="30">
        <v>0</v>
      </c>
      <c r="H45" s="20">
        <f t="shared" si="7"/>
        <v>0</v>
      </c>
      <c r="I45" s="59">
        <f t="shared" si="8"/>
        <v>0</v>
      </c>
      <c r="L45" s="57">
        <f>SUM(H44:H45)</f>
        <v>0</v>
      </c>
    </row>
    <row r="46" spans="1:13" x14ac:dyDescent="0.25">
      <c r="A46" s="16" t="s">
        <v>63</v>
      </c>
      <c r="B46" s="18" t="s">
        <v>53</v>
      </c>
      <c r="C46" s="19">
        <v>8</v>
      </c>
      <c r="D46" s="19" t="s">
        <v>1</v>
      </c>
      <c r="E46" s="30">
        <v>0</v>
      </c>
      <c r="F46" s="30">
        <f t="shared" si="6"/>
        <v>0</v>
      </c>
      <c r="G46" s="30">
        <v>0</v>
      </c>
      <c r="H46" s="20">
        <f t="shared" si="7"/>
        <v>0</v>
      </c>
      <c r="I46" s="59">
        <f t="shared" si="8"/>
        <v>0</v>
      </c>
    </row>
    <row r="47" spans="1:13" x14ac:dyDescent="0.25">
      <c r="A47" s="16" t="s">
        <v>64</v>
      </c>
      <c r="B47" s="18" t="s">
        <v>54</v>
      </c>
      <c r="C47" s="19">
        <v>8</v>
      </c>
      <c r="D47" s="19" t="s">
        <v>1</v>
      </c>
      <c r="E47" s="30">
        <v>0</v>
      </c>
      <c r="F47" s="30">
        <f t="shared" si="6"/>
        <v>0</v>
      </c>
      <c r="G47" s="30">
        <v>0</v>
      </c>
      <c r="H47" s="20">
        <f t="shared" si="7"/>
        <v>0</v>
      </c>
      <c r="I47" s="59">
        <f t="shared" si="8"/>
        <v>0</v>
      </c>
    </row>
    <row r="48" spans="1:13" x14ac:dyDescent="0.25">
      <c r="A48" s="16" t="s">
        <v>65</v>
      </c>
      <c r="B48" s="18" t="s">
        <v>55</v>
      </c>
      <c r="C48" s="19">
        <v>8</v>
      </c>
      <c r="D48" s="19" t="s">
        <v>1</v>
      </c>
      <c r="E48" s="30">
        <v>0</v>
      </c>
      <c r="F48" s="30">
        <f t="shared" si="6"/>
        <v>0</v>
      </c>
      <c r="G48" s="30">
        <v>0</v>
      </c>
      <c r="H48" s="20">
        <f t="shared" si="7"/>
        <v>0</v>
      </c>
      <c r="I48" s="59">
        <f t="shared" si="8"/>
        <v>0</v>
      </c>
    </row>
    <row r="49" spans="1:13" x14ac:dyDescent="0.25">
      <c r="A49" s="16" t="s">
        <v>66</v>
      </c>
      <c r="B49" s="18" t="s">
        <v>56</v>
      </c>
      <c r="C49" s="19">
        <v>1</v>
      </c>
      <c r="D49" s="19" t="s">
        <v>35</v>
      </c>
      <c r="E49" s="30">
        <v>0</v>
      </c>
      <c r="F49" s="30">
        <f t="shared" si="6"/>
        <v>0</v>
      </c>
      <c r="G49" s="30">
        <v>0</v>
      </c>
      <c r="H49" s="20">
        <f t="shared" si="7"/>
        <v>0</v>
      </c>
      <c r="I49" s="59">
        <f t="shared" si="8"/>
        <v>0</v>
      </c>
      <c r="L49" s="57">
        <f>SUM(H40+H41+H42+H43+H46+H47+H48+H49+H50)</f>
        <v>0</v>
      </c>
    </row>
    <row r="50" spans="1:13" x14ac:dyDescent="0.25">
      <c r="A50" s="16" t="s">
        <v>127</v>
      </c>
      <c r="B50" s="18" t="s">
        <v>58</v>
      </c>
      <c r="C50" s="19">
        <v>30</v>
      </c>
      <c r="D50" s="19" t="s">
        <v>0</v>
      </c>
      <c r="E50" s="30">
        <v>0</v>
      </c>
      <c r="F50" s="30">
        <f t="shared" si="6"/>
        <v>0</v>
      </c>
      <c r="G50" s="30">
        <v>0</v>
      </c>
      <c r="H50" s="20">
        <f t="shared" si="7"/>
        <v>0</v>
      </c>
      <c r="I50" s="59">
        <f t="shared" si="8"/>
        <v>0</v>
      </c>
      <c r="L50" s="57">
        <f>SUM(F40:F50)</f>
        <v>0</v>
      </c>
    </row>
    <row r="51" spans="1:13" s="116" customFormat="1" ht="19.5" thickBot="1" x14ac:dyDescent="0.35">
      <c r="A51" s="134"/>
      <c r="B51" s="196" t="s">
        <v>108</v>
      </c>
      <c r="C51" s="197"/>
      <c r="D51" s="197"/>
      <c r="E51" s="197"/>
      <c r="F51" s="197"/>
      <c r="G51" s="197"/>
      <c r="H51" s="132"/>
      <c r="I51" s="133">
        <f>SUM(I40:I50)</f>
        <v>0</v>
      </c>
      <c r="K51" s="136"/>
      <c r="L51" s="137"/>
      <c r="M51" s="136"/>
    </row>
    <row r="52" spans="1:13" ht="19.5" thickBot="1" x14ac:dyDescent="0.3">
      <c r="A52" s="48"/>
      <c r="B52" s="49"/>
      <c r="C52" s="50"/>
      <c r="D52" s="50"/>
      <c r="E52" s="50"/>
      <c r="F52" s="50"/>
      <c r="G52" s="50"/>
      <c r="H52" s="50"/>
      <c r="I52" s="51"/>
    </row>
    <row r="53" spans="1:13" ht="33.75" x14ac:dyDescent="0.25">
      <c r="A53" s="62" t="s">
        <v>7</v>
      </c>
      <c r="B53" s="63" t="s">
        <v>8</v>
      </c>
      <c r="C53" s="64" t="s">
        <v>9</v>
      </c>
      <c r="D53" s="64" t="s">
        <v>10</v>
      </c>
      <c r="E53" s="68" t="s">
        <v>184</v>
      </c>
      <c r="F53" s="68" t="s">
        <v>181</v>
      </c>
      <c r="G53" s="68" t="s">
        <v>183</v>
      </c>
      <c r="H53" s="68" t="s">
        <v>182</v>
      </c>
      <c r="I53" s="65" t="s">
        <v>51</v>
      </c>
    </row>
    <row r="54" spans="1:13" ht="18.75" x14ac:dyDescent="0.3">
      <c r="A54" s="209" t="s">
        <v>109</v>
      </c>
      <c r="B54" s="210"/>
      <c r="C54" s="211"/>
      <c r="D54" s="211"/>
      <c r="E54" s="211"/>
      <c r="F54" s="211"/>
      <c r="G54" s="211"/>
      <c r="H54" s="211"/>
      <c r="I54" s="212"/>
    </row>
    <row r="55" spans="1:13" x14ac:dyDescent="0.25">
      <c r="A55" s="16" t="s">
        <v>67</v>
      </c>
      <c r="B55" s="18" t="s">
        <v>110</v>
      </c>
      <c r="C55" s="19">
        <v>1</v>
      </c>
      <c r="D55" s="19" t="s">
        <v>0</v>
      </c>
      <c r="E55" s="30">
        <v>0</v>
      </c>
      <c r="F55" s="30">
        <f>SUM(C55*E55)</f>
        <v>0</v>
      </c>
      <c r="G55" s="30">
        <v>0</v>
      </c>
      <c r="H55" s="20">
        <f>SUM(C55*G55)</f>
        <v>0</v>
      </c>
      <c r="I55" s="59">
        <f>SUM(F55+H55)</f>
        <v>0</v>
      </c>
    </row>
    <row r="56" spans="1:13" ht="30" x14ac:dyDescent="0.25">
      <c r="A56" s="16" t="s">
        <v>68</v>
      </c>
      <c r="B56" s="61" t="s">
        <v>111</v>
      </c>
      <c r="C56" s="19">
        <v>1</v>
      </c>
      <c r="D56" s="19" t="s">
        <v>0</v>
      </c>
      <c r="E56" s="30">
        <v>0</v>
      </c>
      <c r="F56" s="30">
        <f t="shared" ref="F56:F65" si="9">SUM(C56*E56)</f>
        <v>0</v>
      </c>
      <c r="G56" s="30">
        <v>0</v>
      </c>
      <c r="H56" s="20">
        <f t="shared" ref="H56:H65" si="10">SUM(C56*G56)</f>
        <v>0</v>
      </c>
      <c r="I56" s="59">
        <f t="shared" ref="I56:I65" si="11">SUM(F56+H56)</f>
        <v>0</v>
      </c>
    </row>
    <row r="57" spans="1:13" x14ac:dyDescent="0.25">
      <c r="A57" s="16" t="s">
        <v>69</v>
      </c>
      <c r="B57" s="18" t="s">
        <v>186</v>
      </c>
      <c r="C57" s="19">
        <v>1</v>
      </c>
      <c r="D57" s="19" t="s">
        <v>0</v>
      </c>
      <c r="E57" s="30">
        <v>0</v>
      </c>
      <c r="F57" s="30">
        <f t="shared" si="9"/>
        <v>0</v>
      </c>
      <c r="G57" s="30">
        <v>0</v>
      </c>
      <c r="H57" s="20">
        <f t="shared" si="10"/>
        <v>0</v>
      </c>
      <c r="I57" s="59">
        <f t="shared" si="11"/>
        <v>0</v>
      </c>
    </row>
    <row r="58" spans="1:13" x14ac:dyDescent="0.25">
      <c r="A58" s="16" t="s">
        <v>77</v>
      </c>
      <c r="B58" s="18" t="s">
        <v>112</v>
      </c>
      <c r="C58" s="19">
        <v>1</v>
      </c>
      <c r="D58" s="19" t="s">
        <v>0</v>
      </c>
      <c r="E58" s="30">
        <v>0</v>
      </c>
      <c r="F58" s="30">
        <f t="shared" si="9"/>
        <v>0</v>
      </c>
      <c r="G58" s="30">
        <v>0</v>
      </c>
      <c r="H58" s="20">
        <f t="shared" si="10"/>
        <v>0</v>
      </c>
      <c r="I58" s="59">
        <f t="shared" si="11"/>
        <v>0</v>
      </c>
    </row>
    <row r="59" spans="1:13" x14ac:dyDescent="0.25">
      <c r="A59" s="16" t="s">
        <v>78</v>
      </c>
      <c r="B59" s="18" t="s">
        <v>81</v>
      </c>
      <c r="C59" s="19">
        <v>1</v>
      </c>
      <c r="D59" s="19" t="s">
        <v>0</v>
      </c>
      <c r="E59" s="30">
        <v>0</v>
      </c>
      <c r="F59" s="30">
        <f t="shared" si="9"/>
        <v>0</v>
      </c>
      <c r="G59" s="30">
        <v>0</v>
      </c>
      <c r="H59" s="20">
        <f t="shared" si="10"/>
        <v>0</v>
      </c>
      <c r="I59" s="59">
        <f t="shared" si="11"/>
        <v>0</v>
      </c>
    </row>
    <row r="60" spans="1:13" x14ac:dyDescent="0.25">
      <c r="A60" s="16" t="s">
        <v>128</v>
      </c>
      <c r="B60" s="18" t="s">
        <v>52</v>
      </c>
      <c r="C60" s="19">
        <v>1</v>
      </c>
      <c r="D60" s="19" t="s">
        <v>0</v>
      </c>
      <c r="E60" s="30">
        <v>0</v>
      </c>
      <c r="F60" s="30">
        <f t="shared" si="9"/>
        <v>0</v>
      </c>
      <c r="G60" s="30">
        <v>0</v>
      </c>
      <c r="H60" s="20">
        <f t="shared" si="10"/>
        <v>0</v>
      </c>
      <c r="I60" s="59">
        <f t="shared" si="11"/>
        <v>0</v>
      </c>
    </row>
    <row r="61" spans="1:13" x14ac:dyDescent="0.25">
      <c r="A61" s="16" t="s">
        <v>129</v>
      </c>
      <c r="B61" s="18" t="s">
        <v>53</v>
      </c>
      <c r="C61" s="19">
        <v>8</v>
      </c>
      <c r="D61" s="19" t="s">
        <v>1</v>
      </c>
      <c r="E61" s="30">
        <v>0</v>
      </c>
      <c r="F61" s="30">
        <f t="shared" si="9"/>
        <v>0</v>
      </c>
      <c r="G61" s="30">
        <v>0</v>
      </c>
      <c r="H61" s="20">
        <f t="shared" si="10"/>
        <v>0</v>
      </c>
      <c r="I61" s="59">
        <f t="shared" si="11"/>
        <v>0</v>
      </c>
      <c r="L61" s="57">
        <f>SUM(H59:H60)</f>
        <v>0</v>
      </c>
    </row>
    <row r="62" spans="1:13" x14ac:dyDescent="0.25">
      <c r="A62" s="16" t="s">
        <v>79</v>
      </c>
      <c r="B62" s="18" t="s">
        <v>54</v>
      </c>
      <c r="C62" s="19">
        <v>8</v>
      </c>
      <c r="D62" s="19" t="s">
        <v>1</v>
      </c>
      <c r="E62" s="30">
        <v>0</v>
      </c>
      <c r="F62" s="30">
        <f t="shared" si="9"/>
        <v>0</v>
      </c>
      <c r="G62" s="30">
        <v>0</v>
      </c>
      <c r="H62" s="20">
        <f t="shared" si="10"/>
        <v>0</v>
      </c>
      <c r="I62" s="59">
        <f t="shared" si="11"/>
        <v>0</v>
      </c>
    </row>
    <row r="63" spans="1:13" x14ac:dyDescent="0.25">
      <c r="A63" s="16" t="s">
        <v>130</v>
      </c>
      <c r="B63" s="18" t="s">
        <v>55</v>
      </c>
      <c r="C63" s="19">
        <v>8</v>
      </c>
      <c r="D63" s="19" t="s">
        <v>1</v>
      </c>
      <c r="E63" s="30">
        <v>0</v>
      </c>
      <c r="F63" s="30">
        <f t="shared" si="9"/>
        <v>0</v>
      </c>
      <c r="G63" s="30">
        <v>0</v>
      </c>
      <c r="H63" s="20">
        <f t="shared" si="10"/>
        <v>0</v>
      </c>
      <c r="I63" s="59">
        <f t="shared" si="11"/>
        <v>0</v>
      </c>
    </row>
    <row r="64" spans="1:13" x14ac:dyDescent="0.25">
      <c r="A64" s="16" t="s">
        <v>80</v>
      </c>
      <c r="B64" s="18" t="s">
        <v>56</v>
      </c>
      <c r="C64" s="19">
        <v>1</v>
      </c>
      <c r="D64" s="19" t="s">
        <v>35</v>
      </c>
      <c r="E64" s="30">
        <v>0</v>
      </c>
      <c r="F64" s="30">
        <f t="shared" si="9"/>
        <v>0</v>
      </c>
      <c r="G64" s="30">
        <v>0</v>
      </c>
      <c r="H64" s="20">
        <f t="shared" si="10"/>
        <v>0</v>
      </c>
      <c r="I64" s="59">
        <f t="shared" si="11"/>
        <v>0</v>
      </c>
      <c r="L64" s="57">
        <f>SUM(F55:F65)</f>
        <v>0</v>
      </c>
    </row>
    <row r="65" spans="1:13" x14ac:dyDescent="0.25">
      <c r="A65" s="16" t="s">
        <v>82</v>
      </c>
      <c r="B65" s="18" t="s">
        <v>58</v>
      </c>
      <c r="C65" s="19">
        <v>30</v>
      </c>
      <c r="D65" s="19" t="s">
        <v>0</v>
      </c>
      <c r="E65" s="30">
        <v>0</v>
      </c>
      <c r="F65" s="30">
        <f t="shared" si="9"/>
        <v>0</v>
      </c>
      <c r="G65" s="30">
        <v>0</v>
      </c>
      <c r="H65" s="20">
        <f t="shared" si="10"/>
        <v>0</v>
      </c>
      <c r="I65" s="59">
        <f t="shared" si="11"/>
        <v>0</v>
      </c>
      <c r="L65" s="57">
        <f>SUM(H55+H56+H57+H58+H61+H62+H63+H64+H65)</f>
        <v>0</v>
      </c>
    </row>
    <row r="66" spans="1:13" s="116" customFormat="1" ht="19.5" thickBot="1" x14ac:dyDescent="0.35">
      <c r="A66" s="134"/>
      <c r="B66" s="196" t="s">
        <v>113</v>
      </c>
      <c r="C66" s="197"/>
      <c r="D66" s="197"/>
      <c r="E66" s="197"/>
      <c r="F66" s="197"/>
      <c r="G66" s="197"/>
      <c r="H66" s="132"/>
      <c r="I66" s="133">
        <f>SUM(I55:I65)</f>
        <v>0</v>
      </c>
      <c r="K66" s="136"/>
      <c r="L66" s="137"/>
      <c r="M66" s="136"/>
    </row>
    <row r="67" spans="1:13" ht="19.5" thickBot="1" x14ac:dyDescent="0.3">
      <c r="A67" s="48"/>
      <c r="B67" s="49"/>
      <c r="C67" s="50"/>
      <c r="D67" s="50"/>
      <c r="E67" s="50"/>
      <c r="F67" s="50"/>
      <c r="G67" s="50"/>
      <c r="H67" s="50"/>
      <c r="I67" s="51"/>
    </row>
    <row r="68" spans="1:13" ht="33.75" x14ac:dyDescent="0.25">
      <c r="A68" s="62" t="s">
        <v>7</v>
      </c>
      <c r="B68" s="63" t="s">
        <v>8</v>
      </c>
      <c r="C68" s="64" t="s">
        <v>9</v>
      </c>
      <c r="D68" s="64" t="s">
        <v>10</v>
      </c>
      <c r="E68" s="68" t="s">
        <v>184</v>
      </c>
      <c r="F68" s="68" t="s">
        <v>181</v>
      </c>
      <c r="G68" s="68" t="s">
        <v>183</v>
      </c>
      <c r="H68" s="68" t="s">
        <v>182</v>
      </c>
      <c r="I68" s="65" t="s">
        <v>51</v>
      </c>
    </row>
    <row r="69" spans="1:13" ht="18.75" x14ac:dyDescent="0.3">
      <c r="A69" s="209" t="s">
        <v>115</v>
      </c>
      <c r="B69" s="210"/>
      <c r="C69" s="211"/>
      <c r="D69" s="211"/>
      <c r="E69" s="211"/>
      <c r="F69" s="211"/>
      <c r="G69" s="211"/>
      <c r="H69" s="211"/>
      <c r="I69" s="212"/>
    </row>
    <row r="70" spans="1:13" x14ac:dyDescent="0.25">
      <c r="A70" s="16" t="s">
        <v>85</v>
      </c>
      <c r="B70" s="18" t="s">
        <v>117</v>
      </c>
      <c r="C70" s="19">
        <v>1</v>
      </c>
      <c r="D70" s="19" t="s">
        <v>0</v>
      </c>
      <c r="E70" s="30">
        <v>0</v>
      </c>
      <c r="F70" s="30">
        <f>SUM(C70*E70)</f>
        <v>0</v>
      </c>
      <c r="G70" s="30">
        <v>0</v>
      </c>
      <c r="H70" s="20">
        <f>SUM(C70*G70)</f>
        <v>0</v>
      </c>
      <c r="I70" s="59">
        <f>SUM(F70+H70)</f>
        <v>0</v>
      </c>
    </row>
    <row r="71" spans="1:13" ht="30" x14ac:dyDescent="0.25">
      <c r="A71" s="16" t="s">
        <v>86</v>
      </c>
      <c r="B71" s="61" t="s">
        <v>119</v>
      </c>
      <c r="C71" s="19">
        <v>1</v>
      </c>
      <c r="D71" s="19" t="s">
        <v>0</v>
      </c>
      <c r="E71" s="30">
        <v>0</v>
      </c>
      <c r="F71" s="30">
        <f t="shared" ref="F71:F80" si="12">SUM(C71*E71)</f>
        <v>0</v>
      </c>
      <c r="G71" s="30">
        <v>0</v>
      </c>
      <c r="H71" s="20">
        <f t="shared" ref="H71:H80" si="13">SUM(C71*G71)</f>
        <v>0</v>
      </c>
      <c r="I71" s="59">
        <f t="shared" ref="I71:I80" si="14">SUM(F71+H71)</f>
        <v>0</v>
      </c>
    </row>
    <row r="72" spans="1:13" x14ac:dyDescent="0.25">
      <c r="A72" s="16" t="s">
        <v>84</v>
      </c>
      <c r="B72" s="18" t="s">
        <v>75</v>
      </c>
      <c r="C72" s="19">
        <v>1</v>
      </c>
      <c r="D72" s="19" t="s">
        <v>0</v>
      </c>
      <c r="E72" s="30">
        <v>0</v>
      </c>
      <c r="F72" s="30">
        <f t="shared" si="12"/>
        <v>0</v>
      </c>
      <c r="G72" s="30">
        <v>0</v>
      </c>
      <c r="H72" s="20">
        <f t="shared" si="13"/>
        <v>0</v>
      </c>
      <c r="I72" s="59">
        <f t="shared" si="14"/>
        <v>0</v>
      </c>
    </row>
    <row r="73" spans="1:13" x14ac:dyDescent="0.25">
      <c r="A73" s="16" t="s">
        <v>83</v>
      </c>
      <c r="B73" s="18" t="s">
        <v>112</v>
      </c>
      <c r="C73" s="19">
        <v>1</v>
      </c>
      <c r="D73" s="19" t="s">
        <v>0</v>
      </c>
      <c r="E73" s="30">
        <v>0</v>
      </c>
      <c r="F73" s="30">
        <f t="shared" si="12"/>
        <v>0</v>
      </c>
      <c r="G73" s="30">
        <v>0</v>
      </c>
      <c r="H73" s="20">
        <f t="shared" si="13"/>
        <v>0</v>
      </c>
      <c r="I73" s="59">
        <f t="shared" si="14"/>
        <v>0</v>
      </c>
    </row>
    <row r="74" spans="1:13" x14ac:dyDescent="0.25">
      <c r="A74" s="16" t="s">
        <v>87</v>
      </c>
      <c r="B74" s="18" t="s">
        <v>81</v>
      </c>
      <c r="C74" s="19">
        <v>1</v>
      </c>
      <c r="D74" s="19" t="s">
        <v>0</v>
      </c>
      <c r="E74" s="30">
        <v>0</v>
      </c>
      <c r="F74" s="30">
        <f t="shared" si="12"/>
        <v>0</v>
      </c>
      <c r="G74" s="30">
        <v>0</v>
      </c>
      <c r="H74" s="20">
        <f t="shared" si="13"/>
        <v>0</v>
      </c>
      <c r="I74" s="59">
        <f t="shared" si="14"/>
        <v>0</v>
      </c>
    </row>
    <row r="75" spans="1:13" x14ac:dyDescent="0.25">
      <c r="A75" s="16" t="s">
        <v>88</v>
      </c>
      <c r="B75" s="18" t="s">
        <v>52</v>
      </c>
      <c r="C75" s="19">
        <v>1</v>
      </c>
      <c r="D75" s="19" t="s">
        <v>0</v>
      </c>
      <c r="E75" s="30">
        <v>0</v>
      </c>
      <c r="F75" s="30">
        <f t="shared" si="12"/>
        <v>0</v>
      </c>
      <c r="G75" s="30">
        <v>0</v>
      </c>
      <c r="H75" s="20">
        <f t="shared" si="13"/>
        <v>0</v>
      </c>
      <c r="I75" s="59">
        <f t="shared" si="14"/>
        <v>0</v>
      </c>
      <c r="L75" s="57">
        <f>SUM(H74:H75)</f>
        <v>0</v>
      </c>
    </row>
    <row r="76" spans="1:13" x14ac:dyDescent="0.25">
      <c r="A76" s="16" t="s">
        <v>89</v>
      </c>
      <c r="B76" s="18" t="s">
        <v>53</v>
      </c>
      <c r="C76" s="19">
        <v>8</v>
      </c>
      <c r="D76" s="19" t="s">
        <v>1</v>
      </c>
      <c r="E76" s="30">
        <v>0</v>
      </c>
      <c r="F76" s="30">
        <f t="shared" si="12"/>
        <v>0</v>
      </c>
      <c r="G76" s="30">
        <v>0</v>
      </c>
      <c r="H76" s="20">
        <f t="shared" si="13"/>
        <v>0</v>
      </c>
      <c r="I76" s="59">
        <f t="shared" si="14"/>
        <v>0</v>
      </c>
    </row>
    <row r="77" spans="1:13" x14ac:dyDescent="0.25">
      <c r="A77" s="16" t="s">
        <v>90</v>
      </c>
      <c r="B77" s="18" t="s">
        <v>54</v>
      </c>
      <c r="C77" s="19">
        <v>8</v>
      </c>
      <c r="D77" s="19" t="s">
        <v>1</v>
      </c>
      <c r="E77" s="30">
        <v>0</v>
      </c>
      <c r="F77" s="30">
        <f t="shared" si="12"/>
        <v>0</v>
      </c>
      <c r="G77" s="30">
        <v>0</v>
      </c>
      <c r="H77" s="20">
        <f t="shared" si="13"/>
        <v>0</v>
      </c>
      <c r="I77" s="59">
        <f t="shared" si="14"/>
        <v>0</v>
      </c>
    </row>
    <row r="78" spans="1:13" x14ac:dyDescent="0.25">
      <c r="A78" s="16" t="s">
        <v>91</v>
      </c>
      <c r="B78" s="18" t="s">
        <v>55</v>
      </c>
      <c r="C78" s="19">
        <v>8</v>
      </c>
      <c r="D78" s="19" t="s">
        <v>1</v>
      </c>
      <c r="E78" s="30">
        <v>0</v>
      </c>
      <c r="F78" s="30">
        <f t="shared" si="12"/>
        <v>0</v>
      </c>
      <c r="G78" s="30">
        <v>0</v>
      </c>
      <c r="H78" s="20">
        <f t="shared" si="13"/>
        <v>0</v>
      </c>
      <c r="I78" s="59">
        <f t="shared" si="14"/>
        <v>0</v>
      </c>
    </row>
    <row r="79" spans="1:13" x14ac:dyDescent="0.25">
      <c r="A79" s="16" t="s">
        <v>92</v>
      </c>
      <c r="B79" s="18" t="s">
        <v>56</v>
      </c>
      <c r="C79" s="19">
        <v>1</v>
      </c>
      <c r="D79" s="19" t="s">
        <v>35</v>
      </c>
      <c r="E79" s="30">
        <v>0</v>
      </c>
      <c r="F79" s="30">
        <f t="shared" si="12"/>
        <v>0</v>
      </c>
      <c r="G79" s="30">
        <v>0</v>
      </c>
      <c r="H79" s="20">
        <f t="shared" si="13"/>
        <v>0</v>
      </c>
      <c r="I79" s="59">
        <f t="shared" si="14"/>
        <v>0</v>
      </c>
      <c r="L79" s="57">
        <f>SUM(F70:F80)</f>
        <v>0</v>
      </c>
    </row>
    <row r="80" spans="1:13" x14ac:dyDescent="0.25">
      <c r="A80" s="16" t="s">
        <v>93</v>
      </c>
      <c r="B80" s="18" t="s">
        <v>58</v>
      </c>
      <c r="C80" s="19">
        <v>18</v>
      </c>
      <c r="D80" s="19" t="s">
        <v>0</v>
      </c>
      <c r="E80" s="30">
        <v>0</v>
      </c>
      <c r="F80" s="30">
        <f t="shared" si="12"/>
        <v>0</v>
      </c>
      <c r="G80" s="30">
        <v>0</v>
      </c>
      <c r="H80" s="20">
        <f t="shared" si="13"/>
        <v>0</v>
      </c>
      <c r="I80" s="59">
        <f t="shared" si="14"/>
        <v>0</v>
      </c>
      <c r="L80" s="57">
        <f>SUM(H70+H71+H72+H73+H76+H77+H78+H79+H80)</f>
        <v>0</v>
      </c>
    </row>
    <row r="81" spans="1:13" s="116" customFormat="1" ht="19.5" thickBot="1" x14ac:dyDescent="0.35">
      <c r="A81" s="134"/>
      <c r="B81" s="196" t="s">
        <v>116</v>
      </c>
      <c r="C81" s="197"/>
      <c r="D81" s="197"/>
      <c r="E81" s="197"/>
      <c r="F81" s="197"/>
      <c r="G81" s="197"/>
      <c r="H81" s="132"/>
      <c r="I81" s="133">
        <f>SUM(I70:I80)</f>
        <v>0</v>
      </c>
      <c r="K81" s="136"/>
      <c r="L81" s="137"/>
      <c r="M81" s="136"/>
    </row>
    <row r="82" spans="1:13" ht="15.75" thickBot="1" x14ac:dyDescent="0.3">
      <c r="A82" s="198"/>
      <c r="B82" s="199"/>
      <c r="C82" s="199"/>
      <c r="D82" s="199"/>
      <c r="E82" s="199"/>
      <c r="F82" s="199"/>
      <c r="G82" s="199"/>
      <c r="H82" s="199"/>
      <c r="I82" s="199"/>
    </row>
    <row r="83" spans="1:13" s="116" customFormat="1" ht="19.5" thickBot="1" x14ac:dyDescent="0.35">
      <c r="A83" s="213" t="s">
        <v>70</v>
      </c>
      <c r="B83" s="214"/>
      <c r="C83" s="214"/>
      <c r="D83" s="214"/>
      <c r="E83" s="214"/>
      <c r="F83" s="214"/>
      <c r="G83" s="214"/>
      <c r="H83" s="214"/>
      <c r="I83" s="215"/>
      <c r="K83" s="136"/>
      <c r="L83" s="136"/>
      <c r="M83" s="136"/>
    </row>
    <row r="84" spans="1:13" ht="33.75" x14ac:dyDescent="0.25">
      <c r="A84" s="62" t="s">
        <v>7</v>
      </c>
      <c r="B84" s="63" t="s">
        <v>8</v>
      </c>
      <c r="C84" s="64" t="s">
        <v>9</v>
      </c>
      <c r="D84" s="64" t="s">
        <v>10</v>
      </c>
      <c r="E84" s="68" t="s">
        <v>184</v>
      </c>
      <c r="F84" s="68" t="s">
        <v>181</v>
      </c>
      <c r="G84" s="68" t="s">
        <v>183</v>
      </c>
      <c r="H84" s="68" t="s">
        <v>182</v>
      </c>
      <c r="I84" s="65" t="s">
        <v>51</v>
      </c>
    </row>
    <row r="85" spans="1:13" x14ac:dyDescent="0.25">
      <c r="A85" s="17" t="s">
        <v>131</v>
      </c>
      <c r="B85" s="18" t="s">
        <v>71</v>
      </c>
      <c r="C85" s="19">
        <v>50</v>
      </c>
      <c r="D85" s="19" t="s">
        <v>2</v>
      </c>
      <c r="E85" s="30">
        <v>0</v>
      </c>
      <c r="F85" s="30">
        <f>SUM(C85*E85)</f>
        <v>0</v>
      </c>
      <c r="G85" s="30">
        <v>0</v>
      </c>
      <c r="H85" s="20">
        <f>SUM(C85*G85)</f>
        <v>0</v>
      </c>
      <c r="I85" s="59">
        <f>SUM(F85+H85)</f>
        <v>0</v>
      </c>
      <c r="L85" s="57">
        <f>SUM(H89)</f>
        <v>0</v>
      </c>
    </row>
    <row r="86" spans="1:13" x14ac:dyDescent="0.25">
      <c r="A86" s="17" t="s">
        <v>132</v>
      </c>
      <c r="B86" s="18" t="s">
        <v>34</v>
      </c>
      <c r="C86" s="19">
        <v>1</v>
      </c>
      <c r="D86" s="19" t="s">
        <v>35</v>
      </c>
      <c r="E86" s="30">
        <v>0</v>
      </c>
      <c r="F86" s="30">
        <f t="shared" ref="F86:F91" si="15">SUM(C86*E86)</f>
        <v>0</v>
      </c>
      <c r="G86" s="30">
        <v>0</v>
      </c>
      <c r="H86" s="20">
        <f t="shared" ref="H86:H91" si="16">SUM(C86*G86)</f>
        <v>0</v>
      </c>
      <c r="I86" s="59">
        <f t="shared" ref="I86:I91" si="17">SUM(F86+H86)</f>
        <v>0</v>
      </c>
      <c r="L86" s="57">
        <f>SUM(I85:I86)</f>
        <v>0</v>
      </c>
    </row>
    <row r="87" spans="1:13" x14ac:dyDescent="0.25">
      <c r="A87" s="17" t="s">
        <v>133</v>
      </c>
      <c r="B87" s="18" t="s">
        <v>37</v>
      </c>
      <c r="C87" s="19">
        <v>1</v>
      </c>
      <c r="D87" s="19" t="s">
        <v>35</v>
      </c>
      <c r="E87" s="30">
        <v>0</v>
      </c>
      <c r="F87" s="30">
        <f t="shared" si="15"/>
        <v>0</v>
      </c>
      <c r="G87" s="30">
        <v>0</v>
      </c>
      <c r="H87" s="20">
        <f t="shared" si="16"/>
        <v>0</v>
      </c>
      <c r="I87" s="59">
        <f t="shared" si="17"/>
        <v>0</v>
      </c>
      <c r="L87" s="57">
        <f>SUM(L15+L30+L45+L61+L75)</f>
        <v>0</v>
      </c>
    </row>
    <row r="88" spans="1:13" x14ac:dyDescent="0.25">
      <c r="A88" s="17" t="s">
        <v>134</v>
      </c>
      <c r="B88" s="18" t="s">
        <v>72</v>
      </c>
      <c r="C88" s="19">
        <v>100</v>
      </c>
      <c r="D88" s="19" t="s">
        <v>2</v>
      </c>
      <c r="E88" s="30">
        <v>0</v>
      </c>
      <c r="F88" s="30">
        <f t="shared" si="15"/>
        <v>0</v>
      </c>
      <c r="G88" s="30">
        <v>0</v>
      </c>
      <c r="H88" s="20">
        <f t="shared" si="16"/>
        <v>0</v>
      </c>
      <c r="I88" s="59">
        <f t="shared" si="17"/>
        <v>0</v>
      </c>
      <c r="L88" s="57">
        <f>SUM(L19+L34+L50+L64+L79)</f>
        <v>0</v>
      </c>
    </row>
    <row r="89" spans="1:13" x14ac:dyDescent="0.25">
      <c r="A89" s="17" t="s">
        <v>135</v>
      </c>
      <c r="B89" s="18" t="s">
        <v>73</v>
      </c>
      <c r="C89" s="19">
        <v>1</v>
      </c>
      <c r="D89" s="19" t="s">
        <v>35</v>
      </c>
      <c r="E89" s="30">
        <v>0</v>
      </c>
      <c r="F89" s="30">
        <f t="shared" si="15"/>
        <v>0</v>
      </c>
      <c r="G89" s="30">
        <v>0</v>
      </c>
      <c r="H89" s="20">
        <f t="shared" si="16"/>
        <v>0</v>
      </c>
      <c r="I89" s="59">
        <f t="shared" si="17"/>
        <v>0</v>
      </c>
      <c r="L89" s="57">
        <f>SUM(L20+L35+L49+L65+L80+L85)</f>
        <v>0</v>
      </c>
    </row>
    <row r="90" spans="1:13" x14ac:dyDescent="0.25">
      <c r="A90" s="17" t="s">
        <v>136</v>
      </c>
      <c r="B90" s="18" t="s">
        <v>118</v>
      </c>
      <c r="C90" s="19">
        <v>5</v>
      </c>
      <c r="D90" s="19" t="s">
        <v>0</v>
      </c>
      <c r="E90" s="30">
        <v>0</v>
      </c>
      <c r="F90" s="30">
        <f t="shared" si="15"/>
        <v>0</v>
      </c>
      <c r="G90" s="30">
        <v>0</v>
      </c>
      <c r="H90" s="20">
        <f t="shared" si="16"/>
        <v>0</v>
      </c>
      <c r="I90" s="59">
        <f t="shared" si="17"/>
        <v>0</v>
      </c>
    </row>
    <row r="91" spans="1:13" ht="30" customHeight="1" x14ac:dyDescent="0.25">
      <c r="A91" s="17" t="s">
        <v>137</v>
      </c>
      <c r="B91" s="61" t="s">
        <v>74</v>
      </c>
      <c r="C91" s="19">
        <v>5</v>
      </c>
      <c r="D91" s="19" t="s">
        <v>0</v>
      </c>
      <c r="E91" s="30">
        <v>0</v>
      </c>
      <c r="F91" s="30">
        <f t="shared" si="15"/>
        <v>0</v>
      </c>
      <c r="G91" s="30">
        <v>0</v>
      </c>
      <c r="H91" s="20">
        <f t="shared" si="16"/>
        <v>0</v>
      </c>
      <c r="I91" s="59">
        <f t="shared" si="17"/>
        <v>0</v>
      </c>
      <c r="L91" s="57">
        <f>SUM(H90:H91)</f>
        <v>0</v>
      </c>
    </row>
    <row r="92" spans="1:13" s="116" customFormat="1" ht="15" customHeight="1" thickBot="1" x14ac:dyDescent="0.35">
      <c r="A92" s="115"/>
      <c r="B92" s="200" t="s">
        <v>190</v>
      </c>
      <c r="C92" s="201"/>
      <c r="D92" s="201"/>
      <c r="E92" s="201"/>
      <c r="F92" s="201"/>
      <c r="G92" s="202"/>
      <c r="H92" s="132"/>
      <c r="I92" s="133">
        <f>SUM(I85:I91)</f>
        <v>0</v>
      </c>
      <c r="K92" s="136"/>
      <c r="L92" s="136"/>
      <c r="M92" s="136"/>
    </row>
    <row r="93" spans="1:13" ht="15.75" thickBot="1" x14ac:dyDescent="0.3">
      <c r="L93" s="57">
        <f>SUM(H85:H91)</f>
        <v>0</v>
      </c>
    </row>
    <row r="94" spans="1:13" ht="18.75" x14ac:dyDescent="0.3">
      <c r="B94" s="117" t="s">
        <v>47</v>
      </c>
      <c r="C94" s="118"/>
      <c r="D94" s="118"/>
      <c r="E94" s="119"/>
      <c r="F94" s="119"/>
      <c r="G94" s="120" t="s">
        <v>49</v>
      </c>
      <c r="H94" s="139"/>
      <c r="I94" s="121">
        <f>SUM(I21+I36+I51+I66+I81+I92)</f>
        <v>0</v>
      </c>
      <c r="L94" s="138">
        <f>SUM(L14:L83)</f>
        <v>0</v>
      </c>
    </row>
    <row r="95" spans="1:13" ht="18.75" x14ac:dyDescent="0.3">
      <c r="B95" s="122" t="s">
        <v>48</v>
      </c>
      <c r="C95" s="123"/>
      <c r="D95" s="123"/>
      <c r="E95" s="124"/>
      <c r="F95" s="124"/>
      <c r="G95" s="125" t="s">
        <v>49</v>
      </c>
      <c r="H95" s="140"/>
      <c r="I95" s="126">
        <f>SUM(I94*21%)</f>
        <v>0</v>
      </c>
      <c r="L95" s="57">
        <f>SUM(L93:L94)</f>
        <v>0</v>
      </c>
    </row>
    <row r="96" spans="1:13" ht="19.5" thickBot="1" x14ac:dyDescent="0.35">
      <c r="B96" s="127" t="s">
        <v>50</v>
      </c>
      <c r="C96" s="128"/>
      <c r="D96" s="128"/>
      <c r="E96" s="129"/>
      <c r="F96" s="129"/>
      <c r="G96" s="130" t="s">
        <v>49</v>
      </c>
      <c r="H96" s="141"/>
      <c r="I96" s="131">
        <f>SUM(I94:I95)</f>
        <v>0</v>
      </c>
    </row>
    <row r="97" spans="2:9" ht="15.75" thickBot="1" x14ac:dyDescent="0.3">
      <c r="B97" s="13"/>
    </row>
    <row r="98" spans="2:9" ht="15.75" thickBot="1" x14ac:dyDescent="0.3">
      <c r="B98" s="169" t="s">
        <v>180</v>
      </c>
      <c r="C98" s="182"/>
      <c r="D98" s="182"/>
      <c r="E98" s="182"/>
      <c r="F98" s="182"/>
      <c r="G98" s="182"/>
      <c r="H98" s="182"/>
      <c r="I98" s="183"/>
    </row>
  </sheetData>
  <mergeCells count="21">
    <mergeCell ref="A83:I83"/>
    <mergeCell ref="A54:I54"/>
    <mergeCell ref="B66:G66"/>
    <mergeCell ref="A69:I69"/>
    <mergeCell ref="B81:G81"/>
    <mergeCell ref="B98:I98"/>
    <mergeCell ref="A8:I8"/>
    <mergeCell ref="A1:I1"/>
    <mergeCell ref="B2:I2"/>
    <mergeCell ref="B3:I3"/>
    <mergeCell ref="B4:I4"/>
    <mergeCell ref="B5:I5"/>
    <mergeCell ref="B51:G51"/>
    <mergeCell ref="A82:I82"/>
    <mergeCell ref="B92:G92"/>
    <mergeCell ref="B21:G21"/>
    <mergeCell ref="A22:I22"/>
    <mergeCell ref="B36:G36"/>
    <mergeCell ref="A37:I37"/>
    <mergeCell ref="A24:I24"/>
    <mergeCell ref="A39:I39"/>
  </mergeCells>
  <phoneticPr fontId="21" type="noConversion"/>
  <printOptions horizontalCentered="1"/>
  <pageMargins left="0.70866141732283472" right="0.70866141732283472" top="0.59055118110236227" bottom="0.59055118110236227" header="0.31496062992125984" footer="0.31496062992125984"/>
  <pageSetup paperSize="9" scale="95" orientation="landscape" r:id="rId1"/>
  <headerFooter>
    <oddHeader>&amp;LROZPOČET - VÝKAZ VÝMĚR - EFEKT 2021 - 122D22100 1356</oddHeader>
    <oddFooter>&amp;LSNÍŽENÍ ENERGETICKÉ NÁROČNOSTI VO KOLÍN III. ETAPA - ZÁŘÍ 2021&amp;R&amp;P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CENA CELKEM SO01-SO02</vt:lpstr>
      <vt:lpstr>1. SO1 VÝMĚNA SVÍTIDEL</vt:lpstr>
      <vt:lpstr>2.SO2 REKONSTRUKCE-OPTIMALIZACE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Tesař</dc:creator>
  <cp:lastModifiedBy>Jiří Tesař</cp:lastModifiedBy>
  <cp:lastPrinted>2021-09-17T21:48:31Z</cp:lastPrinted>
  <dcterms:created xsi:type="dcterms:W3CDTF">2017-02-15T15:24:49Z</dcterms:created>
  <dcterms:modified xsi:type="dcterms:W3CDTF">2021-09-21T17:07:57Z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